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smwlp.sharepoint.com/FDrive/Directors Folder/2024 Updated Forms/Vickie/"/>
    </mc:Choice>
  </mc:AlternateContent>
  <xr:revisionPtr revIDLastSave="0" documentId="8_{844E529C-D601-455E-9CDE-F35CD7C7742E}" xr6:coauthVersionLast="47" xr6:coauthVersionMax="47" xr10:uidLastSave="{00000000-0000-0000-0000-000000000000}"/>
  <workbookProtection workbookAlgorithmName="SHA-512" workbookHashValue="L+cwgvyEoj00TzZ7K0b+X1UaxAeLKjzsVWJgw6+JLbJutEebdn36zBNrLP5Z/f2IZo2OPWq7W958fKhA7YpV2A==" workbookSaltValue="3WtkI2xMSxdTG0FgQEtKew==" workbookSpinCount="100000" lockStructure="1"/>
  <bookViews>
    <workbookView xWindow="4425" yWindow="585" windowWidth="21600" windowHeight="11295" xr2:uid="{00000000-000D-0000-FFFF-FFFF00000000}"/>
  </bookViews>
  <sheets>
    <sheet name="Instructions" sheetId="6" r:id="rId1"/>
    <sheet name="Blank Budget" sheetId="1" r:id="rId2"/>
    <sheet name="Blank Simple Budget" sheetId="7" r:id="rId3"/>
    <sheet name="Sample Simple Plan" sheetId="8" r:id="rId4"/>
    <sheet name="Sample Troop Budget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5" l="1"/>
  <c r="L44" i="8" l="1"/>
  <c r="K44" i="8"/>
  <c r="J44" i="8"/>
  <c r="G44" i="8"/>
  <c r="M43" i="8"/>
  <c r="I43" i="8"/>
  <c r="I42" i="8"/>
  <c r="M42" i="8" s="1"/>
  <c r="I41" i="8"/>
  <c r="M41" i="8" s="1"/>
  <c r="M40" i="8"/>
  <c r="I40" i="8"/>
  <c r="E39" i="8"/>
  <c r="E44" i="8" s="1"/>
  <c r="I38" i="8"/>
  <c r="E38" i="8"/>
  <c r="I35" i="8"/>
  <c r="M35" i="8" s="1"/>
  <c r="L32" i="8"/>
  <c r="L45" i="8" s="1"/>
  <c r="E48" i="8" s="1"/>
  <c r="G48" i="8" s="1"/>
  <c r="K32" i="8"/>
  <c r="K45" i="8" s="1"/>
  <c r="J32" i="8"/>
  <c r="J45" i="8" s="1"/>
  <c r="G32" i="8"/>
  <c r="E32" i="8"/>
  <c r="I31" i="8"/>
  <c r="M31" i="8" s="1"/>
  <c r="I30" i="8"/>
  <c r="M30" i="8" s="1"/>
  <c r="I29" i="8"/>
  <c r="M29" i="8" s="1"/>
  <c r="I27" i="8"/>
  <c r="M27" i="8" s="1"/>
  <c r="I26" i="8"/>
  <c r="M26" i="8" s="1"/>
  <c r="I25" i="8"/>
  <c r="M25" i="8" s="1"/>
  <c r="I23" i="8"/>
  <c r="M23" i="8" s="1"/>
  <c r="I22" i="8"/>
  <c r="M22" i="8" s="1"/>
  <c r="I20" i="8"/>
  <c r="M20" i="8" s="1"/>
  <c r="I19" i="8"/>
  <c r="M19" i="8" s="1"/>
  <c r="K15" i="8"/>
  <c r="J15" i="8"/>
  <c r="I12" i="8"/>
  <c r="E12" i="8" s="1"/>
  <c r="E11" i="8"/>
  <c r="J9" i="8"/>
  <c r="F6" i="8"/>
  <c r="E6" i="8"/>
  <c r="G45" i="8" l="1"/>
  <c r="M32" i="8"/>
  <c r="K9" i="8"/>
  <c r="E15" i="8"/>
  <c r="M9" i="8" s="1"/>
  <c r="E45" i="8"/>
  <c r="I39" i="8"/>
  <c r="M39" i="8" s="1"/>
  <c r="E13" i="8"/>
  <c r="L15" i="8"/>
  <c r="L9" i="8" s="1"/>
  <c r="I32" i="8"/>
  <c r="M38" i="8"/>
  <c r="K32" i="7"/>
  <c r="K15" i="7" s="1"/>
  <c r="L32" i="7"/>
  <c r="L15" i="7" s="1"/>
  <c r="J32" i="7"/>
  <c r="J15" i="7" s="1"/>
  <c r="G32" i="7"/>
  <c r="G45" i="7" s="1"/>
  <c r="E32" i="7"/>
  <c r="L44" i="7"/>
  <c r="K44" i="7"/>
  <c r="J44" i="7"/>
  <c r="G44" i="7"/>
  <c r="I43" i="7"/>
  <c r="M43" i="7" s="1"/>
  <c r="I42" i="7"/>
  <c r="M42" i="7" s="1"/>
  <c r="I41" i="7"/>
  <c r="M41" i="7" s="1"/>
  <c r="I40" i="7"/>
  <c r="M40" i="7" s="1"/>
  <c r="E39" i="7"/>
  <c r="I39" i="7" s="1"/>
  <c r="M39" i="7" s="1"/>
  <c r="E38" i="7"/>
  <c r="I35" i="7"/>
  <c r="M35" i="7" s="1"/>
  <c r="I31" i="7"/>
  <c r="M31" i="7" s="1"/>
  <c r="I30" i="7"/>
  <c r="I29" i="7"/>
  <c r="M29" i="7" s="1"/>
  <c r="I27" i="7"/>
  <c r="M27" i="7" s="1"/>
  <c r="I26" i="7"/>
  <c r="M26" i="7" s="1"/>
  <c r="I25" i="7"/>
  <c r="M25" i="7" s="1"/>
  <c r="I23" i="7"/>
  <c r="I22" i="7"/>
  <c r="M22" i="7" s="1"/>
  <c r="I20" i="7"/>
  <c r="M20" i="7" s="1"/>
  <c r="I19" i="7"/>
  <c r="I12" i="7"/>
  <c r="E12" i="7" s="1"/>
  <c r="E11" i="7"/>
  <c r="J9" i="7" s="1"/>
  <c r="F6" i="7"/>
  <c r="E6" i="7"/>
  <c r="M44" i="8" l="1"/>
  <c r="I44" i="8"/>
  <c r="I15" i="8" s="1"/>
  <c r="M10" i="8" s="1"/>
  <c r="M11" i="8" s="1"/>
  <c r="M12" i="8" s="1"/>
  <c r="M13" i="8" s="1"/>
  <c r="M45" i="8"/>
  <c r="M15" i="8"/>
  <c r="L45" i="7"/>
  <c r="E48" i="7" s="1"/>
  <c r="G48" i="7" s="1"/>
  <c r="J45" i="7"/>
  <c r="K45" i="7"/>
  <c r="L9" i="7"/>
  <c r="I32" i="7"/>
  <c r="E44" i="7"/>
  <c r="E45" i="7" s="1"/>
  <c r="M30" i="7"/>
  <c r="M23" i="7"/>
  <c r="E13" i="7"/>
  <c r="K9" i="7" s="1"/>
  <c r="I38" i="7"/>
  <c r="M19" i="7"/>
  <c r="I45" i="8" l="1"/>
  <c r="I15" i="7"/>
  <c r="E15" i="7"/>
  <c r="M9" i="7" s="1"/>
  <c r="M32" i="7"/>
  <c r="I44" i="7"/>
  <c r="I45" i="7" s="1"/>
  <c r="M38" i="7"/>
  <c r="M44" i="7" s="1"/>
  <c r="M15" i="7" l="1"/>
  <c r="M45" i="7"/>
  <c r="M10" i="7"/>
  <c r="M11" i="7" s="1"/>
  <c r="M12" i="7" s="1"/>
  <c r="M13" i="7" s="1"/>
  <c r="I12" i="5" l="1"/>
  <c r="I12" i="1"/>
  <c r="E12" i="1" l="1"/>
  <c r="E11" i="1"/>
  <c r="J9" i="1" s="1"/>
  <c r="E12" i="5"/>
  <c r="E11" i="5"/>
  <c r="J9" i="5" s="1"/>
  <c r="L54" i="1"/>
  <c r="K54" i="1"/>
  <c r="J54" i="1"/>
  <c r="G54" i="1"/>
  <c r="I53" i="1"/>
  <c r="M53" i="1" s="1"/>
  <c r="I52" i="1"/>
  <c r="M52" i="1" s="1"/>
  <c r="I51" i="1"/>
  <c r="M51" i="1" s="1"/>
  <c r="I50" i="1"/>
  <c r="M50" i="1" s="1"/>
  <c r="E49" i="1"/>
  <c r="I49" i="1" s="1"/>
  <c r="M49" i="1" s="1"/>
  <c r="E48" i="1"/>
  <c r="I48" i="1" s="1"/>
  <c r="I45" i="1"/>
  <c r="M45" i="1" s="1"/>
  <c r="L42" i="1"/>
  <c r="K42" i="1"/>
  <c r="J42" i="1"/>
  <c r="G42" i="1"/>
  <c r="E42" i="1"/>
  <c r="I41" i="1"/>
  <c r="M41" i="1" s="1"/>
  <c r="I40" i="1"/>
  <c r="M40" i="1" s="1"/>
  <c r="I39" i="1"/>
  <c r="L36" i="1"/>
  <c r="K36" i="1"/>
  <c r="J36" i="1"/>
  <c r="G36" i="1"/>
  <c r="E36" i="1"/>
  <c r="I35" i="1"/>
  <c r="M35" i="1" s="1"/>
  <c r="I34" i="1"/>
  <c r="M34" i="1" s="1"/>
  <c r="I33" i="1"/>
  <c r="M33" i="1" s="1"/>
  <c r="I32" i="1"/>
  <c r="M32" i="1" s="1"/>
  <c r="I31" i="1"/>
  <c r="L28" i="1"/>
  <c r="K28" i="1"/>
  <c r="J28" i="1"/>
  <c r="G28" i="1"/>
  <c r="E28" i="1"/>
  <c r="I27" i="1"/>
  <c r="M27" i="1" s="1"/>
  <c r="I26" i="1"/>
  <c r="M26" i="1" s="1"/>
  <c r="I25" i="1"/>
  <c r="L22" i="1"/>
  <c r="K22" i="1"/>
  <c r="J22" i="1"/>
  <c r="J55" i="1" s="1"/>
  <c r="G22" i="1"/>
  <c r="E22" i="1"/>
  <c r="I21" i="1"/>
  <c r="M21" i="1" s="1"/>
  <c r="I20" i="1"/>
  <c r="M20" i="1" s="1"/>
  <c r="I19" i="1"/>
  <c r="I22" i="1" s="1"/>
  <c r="F6" i="1"/>
  <c r="E6" i="1"/>
  <c r="I26" i="5"/>
  <c r="M26" i="5" s="1"/>
  <c r="I20" i="5"/>
  <c r="M20" i="5" s="1"/>
  <c r="I34" i="5"/>
  <c r="M34" i="5" s="1"/>
  <c r="I40" i="5"/>
  <c r="M40" i="5" s="1"/>
  <c r="I52" i="5"/>
  <c r="I51" i="5"/>
  <c r="M51" i="5" s="1"/>
  <c r="I50" i="5"/>
  <c r="M50" i="5" s="1"/>
  <c r="E49" i="5"/>
  <c r="I49" i="5" s="1"/>
  <c r="M49" i="5" s="1"/>
  <c r="E48" i="5"/>
  <c r="I48" i="5" s="1"/>
  <c r="M48" i="5" s="1"/>
  <c r="J54" i="5"/>
  <c r="K54" i="5"/>
  <c r="L54" i="5"/>
  <c r="L36" i="5"/>
  <c r="K36" i="5"/>
  <c r="J36" i="5"/>
  <c r="L42" i="5"/>
  <c r="K42" i="5"/>
  <c r="J42" i="5"/>
  <c r="L28" i="5"/>
  <c r="K28" i="5"/>
  <c r="J28" i="5"/>
  <c r="I53" i="5"/>
  <c r="M53" i="5" s="1"/>
  <c r="I45" i="5"/>
  <c r="M45" i="5" s="1"/>
  <c r="I41" i="5"/>
  <c r="I39" i="5"/>
  <c r="M39" i="5" s="1"/>
  <c r="I35" i="5"/>
  <c r="I33" i="5"/>
  <c r="M33" i="5" s="1"/>
  <c r="I32" i="5"/>
  <c r="M32" i="5" s="1"/>
  <c r="I31" i="5"/>
  <c r="M31" i="5" s="1"/>
  <c r="I27" i="5"/>
  <c r="M27" i="5" s="1"/>
  <c r="I25" i="5"/>
  <c r="F22" i="5"/>
  <c r="H22" i="5"/>
  <c r="J22" i="5"/>
  <c r="K22" i="5"/>
  <c r="L22" i="5"/>
  <c r="I21" i="5"/>
  <c r="M21" i="5" s="1"/>
  <c r="I19" i="5"/>
  <c r="M19" i="5" s="1"/>
  <c r="G54" i="5"/>
  <c r="G42" i="5"/>
  <c r="G36" i="5"/>
  <c r="G28" i="5"/>
  <c r="G22" i="5"/>
  <c r="E42" i="5"/>
  <c r="E36" i="5"/>
  <c r="E28" i="5"/>
  <c r="E22" i="5"/>
  <c r="F6" i="5"/>
  <c r="E6" i="5"/>
  <c r="L15" i="1" l="1"/>
  <c r="K15" i="1"/>
  <c r="L55" i="1"/>
  <c r="E58" i="1" s="1"/>
  <c r="G58" i="1" s="1"/>
  <c r="M19" i="1"/>
  <c r="M22" i="1" s="1"/>
  <c r="K55" i="1"/>
  <c r="I28" i="1"/>
  <c r="I36" i="1"/>
  <c r="E13" i="1"/>
  <c r="K9" i="1" s="1"/>
  <c r="L55" i="5"/>
  <c r="E58" i="5" s="1"/>
  <c r="G58" i="5" s="1"/>
  <c r="E13" i="5"/>
  <c r="K9" i="5" s="1"/>
  <c r="J55" i="5"/>
  <c r="E54" i="5"/>
  <c r="E55" i="5" s="1"/>
  <c r="I42" i="1"/>
  <c r="M31" i="1"/>
  <c r="M36" i="1" s="1"/>
  <c r="G55" i="1"/>
  <c r="I54" i="1"/>
  <c r="M48" i="1"/>
  <c r="M54" i="1" s="1"/>
  <c r="J15" i="1"/>
  <c r="M25" i="1"/>
  <c r="M28" i="1" s="1"/>
  <c r="M39" i="1"/>
  <c r="M42" i="1" s="1"/>
  <c r="E54" i="1"/>
  <c r="E55" i="1" s="1"/>
  <c r="K55" i="5"/>
  <c r="G55" i="5"/>
  <c r="I28" i="5"/>
  <c r="I54" i="5"/>
  <c r="M25" i="5"/>
  <c r="M28" i="5" s="1"/>
  <c r="K15" i="5"/>
  <c r="I42" i="5"/>
  <c r="J15" i="5"/>
  <c r="M52" i="5"/>
  <c r="M54" i="5" s="1"/>
  <c r="I36" i="5"/>
  <c r="M35" i="5"/>
  <c r="M36" i="5" s="1"/>
  <c r="M41" i="5"/>
  <c r="M42" i="5" s="1"/>
  <c r="I22" i="5"/>
  <c r="M22" i="5"/>
  <c r="L9" i="1" l="1"/>
  <c r="E15" i="1"/>
  <c r="E15" i="5"/>
  <c r="L9" i="5"/>
  <c r="I15" i="1"/>
  <c r="M10" i="1" s="1"/>
  <c r="M15" i="1"/>
  <c r="M55" i="1"/>
  <c r="I55" i="1"/>
  <c r="M55" i="5"/>
  <c r="I55" i="5"/>
  <c r="I15" i="5"/>
  <c r="M10" i="5" s="1"/>
  <c r="M15" i="5"/>
  <c r="M9" i="1" l="1"/>
  <c r="M11" i="1" s="1"/>
  <c r="M12" i="1" s="1"/>
  <c r="M13" i="1" s="1"/>
  <c r="M9" i="5"/>
  <c r="M11" i="5" l="1"/>
  <c r="M12" i="5" s="1"/>
  <c r="M13" i="5" s="1"/>
</calcChain>
</file>

<file path=xl/sharedStrings.xml><?xml version="1.0" encoding="utf-8"?>
<sst xmlns="http://schemas.openxmlformats.org/spreadsheetml/2006/main" count="357" uniqueCount="108">
  <si>
    <t>Welcome to the Troop Budget Worksheet</t>
  </si>
  <si>
    <t>To Complete this form fill in the information in the yellow cells</t>
  </si>
  <si>
    <t>Enter the Membership Years, Troop Level,</t>
  </si>
  <si>
    <t>Troop Number, Girls and Adults currently registered, additional members</t>
  </si>
  <si>
    <t>Enter the current troop balance
Amount of troop sponsorship if secured
Enter the amount ($) sold during the Fall Sale; proceeds will calculate
Enter the # of girls who sold cookies, proceeds amount, and the total packages sold. The per girl average and proceeds will calculate.
If the Troop Bonus if earned is $.03 provided requirements are met</t>
  </si>
  <si>
    <t>This will be the total expenses for the data entered</t>
  </si>
  <si>
    <t>The number here will be difference between expenses and revenue</t>
  </si>
  <si>
    <t>Equals the Total number of packages needed to meet the expenses listed here</t>
  </si>
  <si>
    <t xml:space="preserve">Have you applied to do an additional Money Earning Activity?  </t>
  </si>
  <si>
    <t>Troop Goal Setting Budget</t>
  </si>
  <si>
    <t xml:space="preserve">Girl Scout Year:  October 1, </t>
  </si>
  <si>
    <t xml:space="preserve">through September 30, </t>
  </si>
  <si>
    <t>Level</t>
  </si>
  <si>
    <t>Troop #</t>
  </si>
  <si>
    <t>Girls</t>
  </si>
  <si>
    <t>Adults</t>
  </si>
  <si>
    <t>Long Range Plan</t>
  </si>
  <si>
    <t>Current troop Membership:</t>
  </si>
  <si>
    <t>Council Averages</t>
  </si>
  <si>
    <t>Troop Growth</t>
  </si>
  <si>
    <t>Troop Proceeds Fall Sale</t>
  </si>
  <si>
    <t>Girl Package Average</t>
  </si>
  <si>
    <t>Totals</t>
  </si>
  <si>
    <t>Troop Proceeds Cookies</t>
  </si>
  <si>
    <t>Troop Package Average</t>
  </si>
  <si>
    <t>Troop Finances</t>
  </si>
  <si>
    <t>Revenue</t>
  </si>
  <si>
    <t>Girls selling</t>
  </si>
  <si>
    <t>Proceeds
Base = $.70
Cash Plan = $.75</t>
  </si>
  <si>
    <t>Per Girl Average</t>
  </si>
  <si>
    <t>$ Sold 
|Packages Sold</t>
  </si>
  <si>
    <t>Revenue pre-cookies</t>
  </si>
  <si>
    <t>Cookie Revenue</t>
  </si>
  <si>
    <t>CD, FB, AP &amp; Family $</t>
  </si>
  <si>
    <t>Total Income</t>
  </si>
  <si>
    <t>Revenue available pre cookie sale</t>
  </si>
  <si>
    <t>Available Balance</t>
  </si>
  <si>
    <t>Troop Sponsorship</t>
  </si>
  <si>
    <t>Total Expenses</t>
  </si>
  <si>
    <t>Fall Product Sale Proceeds</t>
  </si>
  <si>
    <t>difference Exp/Revenue</t>
  </si>
  <si>
    <t>Cookie Sale Proceeds</t>
  </si>
  <si>
    <t>Pkgs to meet expenses</t>
  </si>
  <si>
    <t>Troop Bonus</t>
  </si>
  <si>
    <t>Pkg per girl</t>
  </si>
  <si>
    <t>Additional Money Earning Activity</t>
  </si>
  <si>
    <t>Cdough
Fall Bucks</t>
  </si>
  <si>
    <t>AP | Credits</t>
  </si>
  <si>
    <t>Family Contribution</t>
  </si>
  <si>
    <t>Final</t>
  </si>
  <si>
    <t>Troop's Activity Plans for Girl Scout Year</t>
  </si>
  <si>
    <t>Cost Per Girl</t>
  </si>
  <si>
    <t xml:space="preserve"># of Girls 
attending </t>
  </si>
  <si>
    <t>Cost 
per Adult</t>
  </si>
  <si>
    <t># of Adults 
to Attend:</t>
  </si>
  <si>
    <t>Total Cost 
of Activity</t>
  </si>
  <si>
    <t>Cookie Dough |
 Fall Bucks</t>
  </si>
  <si>
    <t>Adventure Points | Credits</t>
  </si>
  <si>
    <t>Final Cost</t>
  </si>
  <si>
    <t>Troop Outing/Field Trip:</t>
  </si>
  <si>
    <t>Month:</t>
  </si>
  <si>
    <t>TOTAL</t>
  </si>
  <si>
    <t>Service Unit Activities:</t>
  </si>
  <si>
    <t>Council Programs:</t>
  </si>
  <si>
    <t>Camp:</t>
  </si>
  <si>
    <t>Spring Renewal: 
Girl Scout Membership Re-registration</t>
  </si>
  <si>
    <t>Renew memberships online</t>
  </si>
  <si>
    <t>April/May</t>
  </si>
  <si>
    <t>General Troop Expenses:</t>
  </si>
  <si>
    <t>*Supplies &amp; Snacks $ per girl times # of meetings</t>
  </si>
  <si>
    <t>Supplies*</t>
  </si>
  <si>
    <t>Sept-May</t>
  </si>
  <si>
    <t>Snacks *</t>
  </si>
  <si>
    <t xml:space="preserve">Journey Books $7 </t>
  </si>
  <si>
    <t>Badges and Patches</t>
  </si>
  <si>
    <t>Uniform</t>
  </si>
  <si>
    <t>Year totals</t>
  </si>
  <si>
    <t>Cost per Family</t>
  </si>
  <si>
    <t>Family Contribution line</t>
  </si>
  <si>
    <t>Juniors</t>
  </si>
  <si>
    <t>$1000/person</t>
  </si>
  <si>
    <t>CD, AP &amp; Family $</t>
  </si>
  <si>
    <t>Total Revenue</t>
  </si>
  <si>
    <t>Cost per Adult</t>
  </si>
  <si>
    <t>Adventure Points |
Credits</t>
  </si>
  <si>
    <t>Holiday Fun/Service Project</t>
  </si>
  <si>
    <t>December</t>
  </si>
  <si>
    <t>August</t>
  </si>
  <si>
    <t>June</t>
  </si>
  <si>
    <t>Investiture and JGL Birthday</t>
  </si>
  <si>
    <t>October</t>
  </si>
  <si>
    <t>Thinking Day Event</t>
  </si>
  <si>
    <t>February</t>
  </si>
  <si>
    <t>Our World, Our Family</t>
  </si>
  <si>
    <t>September</t>
  </si>
  <si>
    <t>Cookie Rally</t>
  </si>
  <si>
    <t xml:space="preserve">Bridging Event </t>
  </si>
  <si>
    <t>May</t>
  </si>
  <si>
    <t>Service Unit Day Camp</t>
  </si>
  <si>
    <t>Council Sponsored Troop Camp</t>
  </si>
  <si>
    <t>July</t>
  </si>
  <si>
    <t>April</t>
  </si>
  <si>
    <t># Girls in troop</t>
  </si>
  <si>
    <t>Council Trip to Colorado</t>
  </si>
  <si>
    <t>Colorado 2025</t>
  </si>
  <si>
    <t>Trip 2025 1/2 deposit OWOF</t>
  </si>
  <si>
    <t>Girl Scout Handbook (Dz $20, Br/Jr/Cad/Sr $9)</t>
  </si>
  <si>
    <t>Girl Scout Handbook (Dz $20, Br-Sr $9)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</si>
</sst>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8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5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164" fontId="0" fillId="0" borderId="0" xfId="0" applyNumberFormat="1"/>
    <xf numFmtId="164" fontId="0" fillId="0" borderId="1" xfId="1" applyNumberFormat="1" applyFont="1" applyBorder="1"/>
    <xf numFmtId="164" fontId="2" fillId="7" borderId="1" xfId="1" applyNumberFormat="1" applyFont="1" applyFill="1" applyBorder="1"/>
    <xf numFmtId="164" fontId="1" fillId="0" borderId="1" xfId="1" applyNumberFormat="1" applyFont="1" applyBorder="1"/>
    <xf numFmtId="164" fontId="2" fillId="0" borderId="1" xfId="0" applyNumberFormat="1" applyFont="1" applyBorder="1"/>
    <xf numFmtId="164" fontId="2" fillId="0" borderId="1" xfId="1" applyNumberFormat="1" applyFont="1" applyBorder="1"/>
    <xf numFmtId="0" fontId="0" fillId="8" borderId="0" xfId="0" applyFill="1"/>
    <xf numFmtId="164" fontId="0" fillId="0" borderId="6" xfId="1" applyNumberFormat="1" applyFont="1" applyBorder="1"/>
    <xf numFmtId="0" fontId="3" fillId="0" borderId="34" xfId="0" applyFont="1" applyBorder="1"/>
    <xf numFmtId="0" fontId="3" fillId="0" borderId="5" xfId="0" applyFon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3" fillId="0" borderId="0" xfId="0" applyFont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18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8" borderId="2" xfId="0" applyFont="1" applyFill="1" applyBorder="1"/>
    <xf numFmtId="0" fontId="3" fillId="8" borderId="3" xfId="0" applyFont="1" applyFill="1" applyBorder="1" applyAlignment="1">
      <alignment horizontal="center"/>
    </xf>
    <xf numFmtId="164" fontId="3" fillId="8" borderId="3" xfId="0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8" borderId="3" xfId="0" applyFont="1" applyFill="1" applyBorder="1"/>
    <xf numFmtId="164" fontId="3" fillId="8" borderId="5" xfId="0" applyNumberFormat="1" applyFont="1" applyFill="1" applyBorder="1"/>
    <xf numFmtId="0" fontId="3" fillId="8" borderId="0" xfId="0" applyFont="1" applyFill="1"/>
    <xf numFmtId="164" fontId="3" fillId="8" borderId="0" xfId="0" applyNumberFormat="1" applyFont="1" applyFill="1"/>
    <xf numFmtId="0" fontId="3" fillId="8" borderId="31" xfId="0" applyFont="1" applyFill="1" applyBorder="1"/>
    <xf numFmtId="164" fontId="3" fillId="0" borderId="0" xfId="0" applyNumberFormat="1" applyFont="1" applyAlignment="1">
      <alignment horizontal="center"/>
    </xf>
    <xf numFmtId="0" fontId="3" fillId="0" borderId="20" xfId="0" applyFont="1" applyBorder="1"/>
    <xf numFmtId="164" fontId="3" fillId="0" borderId="12" xfId="0" applyNumberFormat="1" applyFont="1" applyBorder="1" applyAlignment="1">
      <alignment horizontal="center"/>
    </xf>
    <xf numFmtId="0" fontId="8" fillId="4" borderId="1" xfId="0" applyFont="1" applyFill="1" applyBorder="1"/>
    <xf numFmtId="164" fontId="0" fillId="0" borderId="0" xfId="0" applyNumberFormat="1" applyAlignment="1">
      <alignment vertical="center"/>
    </xf>
    <xf numFmtId="0" fontId="2" fillId="7" borderId="1" xfId="1" applyNumberFormat="1" applyFont="1" applyFill="1" applyBorder="1"/>
    <xf numFmtId="0" fontId="0" fillId="3" borderId="2" xfId="0" applyFill="1" applyBorder="1"/>
    <xf numFmtId="0" fontId="0" fillId="3" borderId="1" xfId="0" applyFill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19" xfId="0" applyBorder="1"/>
    <xf numFmtId="164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right"/>
    </xf>
    <xf numFmtId="164" fontId="0" fillId="0" borderId="27" xfId="0" applyNumberFormat="1" applyBorder="1"/>
    <xf numFmtId="164" fontId="0" fillId="0" borderId="30" xfId="0" applyNumberFormat="1" applyBorder="1"/>
    <xf numFmtId="3" fontId="0" fillId="0" borderId="0" xfId="0" applyNumberFormat="1" applyAlignment="1">
      <alignment horizontal="center"/>
    </xf>
    <xf numFmtId="0" fontId="7" fillId="4" borderId="6" xfId="0" applyFont="1" applyFill="1" applyBorder="1"/>
    <xf numFmtId="0" fontId="3" fillId="8" borderId="13" xfId="0" applyFont="1" applyFill="1" applyBorder="1"/>
    <xf numFmtId="0" fontId="3" fillId="8" borderId="5" xfId="0" applyFont="1" applyFill="1" applyBorder="1" applyAlignment="1">
      <alignment horizontal="center"/>
    </xf>
    <xf numFmtId="164" fontId="0" fillId="0" borderId="6" xfId="1" applyNumberFormat="1" applyFont="1" applyBorder="1" applyAlignment="1">
      <alignment vertical="center"/>
    </xf>
    <xf numFmtId="0" fontId="8" fillId="4" borderId="2" xfId="0" applyFont="1" applyFill="1" applyBorder="1"/>
    <xf numFmtId="164" fontId="0" fillId="0" borderId="6" xfId="0" applyNumberFormat="1" applyBorder="1"/>
    <xf numFmtId="0" fontId="7" fillId="0" borderId="3" xfId="0" applyFont="1" applyBorder="1" applyAlignment="1">
      <alignment horizontal="left" vertical="center"/>
    </xf>
    <xf numFmtId="0" fontId="3" fillId="8" borderId="5" xfId="0" applyFont="1" applyFill="1" applyBorder="1"/>
    <xf numFmtId="0" fontId="3" fillId="8" borderId="14" xfId="0" applyFont="1" applyFill="1" applyBorder="1"/>
    <xf numFmtId="0" fontId="7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/>
    </xf>
    <xf numFmtId="164" fontId="1" fillId="0" borderId="1" xfId="1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64" fontId="0" fillId="0" borderId="6" xfId="1" applyNumberFormat="1" applyFont="1" applyFill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20" xfId="0" applyBorder="1"/>
    <xf numFmtId="0" fontId="0" fillId="0" borderId="1" xfId="0" applyBorder="1" applyAlignment="1">
      <alignment wrapText="1"/>
    </xf>
    <xf numFmtId="0" fontId="0" fillId="0" borderId="13" xfId="0" applyBorder="1"/>
    <xf numFmtId="0" fontId="0" fillId="0" borderId="5" xfId="0" applyBorder="1"/>
    <xf numFmtId="0" fontId="2" fillId="10" borderId="16" xfId="0" applyFont="1" applyFill="1" applyBorder="1" applyAlignment="1">
      <alignment horizontal="center" textRotation="90" wrapText="1"/>
    </xf>
    <xf numFmtId="0" fontId="2" fillId="10" borderId="24" xfId="0" applyFont="1" applyFill="1" applyBorder="1" applyAlignment="1">
      <alignment horizontal="center" textRotation="90"/>
    </xf>
    <xf numFmtId="0" fontId="0" fillId="10" borderId="1" xfId="0" applyFill="1" applyBorder="1" applyAlignment="1">
      <alignment horizontal="center" wrapText="1"/>
    </xf>
    <xf numFmtId="164" fontId="0" fillId="10" borderId="1" xfId="0" applyNumberFormat="1" applyFill="1" applyBorder="1" applyAlignment="1">
      <alignment horizontal="center" wrapText="1"/>
    </xf>
    <xf numFmtId="164" fontId="5" fillId="10" borderId="1" xfId="0" applyNumberFormat="1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10" borderId="1" xfId="0" applyNumberFormat="1" applyFont="1" applyFill="1" applyBorder="1"/>
    <xf numFmtId="164" fontId="0" fillId="0" borderId="40" xfId="0" applyNumberFormat="1" applyBorder="1"/>
    <xf numFmtId="0" fontId="0" fillId="0" borderId="14" xfId="0" applyBorder="1"/>
    <xf numFmtId="0" fontId="0" fillId="0" borderId="38" xfId="0" applyBorder="1"/>
    <xf numFmtId="0" fontId="0" fillId="0" borderId="40" xfId="0" applyBorder="1"/>
    <xf numFmtId="0" fontId="0" fillId="0" borderId="27" xfId="0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10" fillId="10" borderId="23" xfId="0" applyNumberFormat="1" applyFont="1" applyFill="1" applyBorder="1" applyAlignment="1">
      <alignment horizontal="center" textRotation="90" wrapText="1"/>
    </xf>
    <xf numFmtId="0" fontId="2" fillId="13" borderId="23" xfId="0" applyFont="1" applyFill="1" applyBorder="1" applyAlignment="1">
      <alignment horizontal="center" textRotation="90"/>
    </xf>
    <xf numFmtId="0" fontId="2" fillId="13" borderId="23" xfId="0" applyFont="1" applyFill="1" applyBorder="1" applyAlignment="1">
      <alignment horizontal="center" textRotation="90" wrapText="1"/>
    </xf>
    <xf numFmtId="0" fontId="2" fillId="13" borderId="26" xfId="0" applyFont="1" applyFill="1" applyBorder="1" applyAlignment="1">
      <alignment horizontal="center" textRotation="90" wrapText="1"/>
    </xf>
    <xf numFmtId="164" fontId="3" fillId="0" borderId="1" xfId="0" applyNumberFormat="1" applyFont="1" applyBorder="1" applyAlignment="1">
      <alignment horizontal="center" vertical="center" wrapText="1"/>
    </xf>
    <xf numFmtId="164" fontId="9" fillId="11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3" fontId="3" fillId="0" borderId="1" xfId="0" applyNumberFormat="1" applyFont="1" applyBorder="1"/>
    <xf numFmtId="1" fontId="3" fillId="0" borderId="1" xfId="0" applyNumberFormat="1" applyFont="1" applyBorder="1"/>
    <xf numFmtId="164" fontId="9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14" borderId="2" xfId="0" applyNumberFormat="1" applyFill="1" applyBorder="1" applyAlignment="1" applyProtection="1">
      <alignment vertical="center"/>
      <protection locked="0"/>
    </xf>
    <xf numFmtId="0" fontId="4" fillId="14" borderId="15" xfId="0" applyFont="1" applyFill="1" applyBorder="1" applyAlignment="1" applyProtection="1">
      <alignment horizontal="center" vertical="center"/>
      <protection locked="0"/>
    </xf>
    <xf numFmtId="0" fontId="4" fillId="14" borderId="11" xfId="0" applyFont="1" applyFill="1" applyBorder="1" applyAlignment="1" applyProtection="1">
      <alignment horizontal="center" vertical="center"/>
      <protection locked="0"/>
    </xf>
    <xf numFmtId="0" fontId="2" fillId="14" borderId="1" xfId="0" applyFont="1" applyFill="1" applyBorder="1" applyAlignment="1" applyProtection="1">
      <alignment horizontal="center"/>
      <protection locked="0"/>
    </xf>
    <xf numFmtId="0" fontId="2" fillId="14" borderId="2" xfId="0" applyFont="1" applyFill="1" applyBorder="1" applyAlignment="1" applyProtection="1">
      <alignment horizontal="center"/>
      <protection locked="0"/>
    </xf>
    <xf numFmtId="0" fontId="0" fillId="14" borderId="1" xfId="0" applyFill="1" applyBorder="1" applyAlignment="1" applyProtection="1">
      <alignment horizontal="center"/>
      <protection locked="0"/>
    </xf>
    <xf numFmtId="0" fontId="0" fillId="14" borderId="2" xfId="0" applyFill="1" applyBorder="1" applyAlignment="1" applyProtection="1">
      <alignment horizontal="center"/>
      <protection locked="0"/>
    </xf>
    <xf numFmtId="164" fontId="0" fillId="14" borderId="18" xfId="0" applyNumberFormat="1" applyFill="1" applyBorder="1" applyProtection="1">
      <protection locked="0"/>
    </xf>
    <xf numFmtId="164" fontId="0" fillId="14" borderId="2" xfId="0" applyNumberFormat="1" applyFill="1" applyBorder="1" applyProtection="1">
      <protection locked="0"/>
    </xf>
    <xf numFmtId="164" fontId="0" fillId="14" borderId="1" xfId="0" applyNumberFormat="1" applyFill="1" applyBorder="1" applyProtection="1">
      <protection locked="0"/>
    </xf>
    <xf numFmtId="164" fontId="0" fillId="14" borderId="1" xfId="0" applyNumberFormat="1" applyFill="1" applyBorder="1" applyAlignment="1" applyProtection="1">
      <alignment horizontal="center"/>
      <protection locked="0"/>
    </xf>
    <xf numFmtId="0" fontId="0" fillId="14" borderId="1" xfId="0" applyFill="1" applyBorder="1" applyProtection="1">
      <protection locked="0"/>
    </xf>
    <xf numFmtId="164" fontId="0" fillId="14" borderId="1" xfId="1" applyNumberFormat="1" applyFont="1" applyFill="1" applyBorder="1" applyProtection="1">
      <protection locked="0"/>
    </xf>
    <xf numFmtId="17" fontId="0" fillId="14" borderId="1" xfId="0" applyNumberFormat="1" applyFill="1" applyBorder="1" applyProtection="1">
      <protection locked="0"/>
    </xf>
    <xf numFmtId="164" fontId="0" fillId="14" borderId="6" xfId="1" applyNumberFormat="1" applyFont="1" applyFill="1" applyBorder="1" applyProtection="1">
      <protection locked="0"/>
    </xf>
    <xf numFmtId="0" fontId="0" fillId="14" borderId="6" xfId="0" applyFill="1" applyBorder="1" applyProtection="1">
      <protection locked="0"/>
    </xf>
    <xf numFmtId="164" fontId="0" fillId="14" borderId="6" xfId="0" applyNumberFormat="1" applyFill="1" applyBorder="1" applyProtection="1">
      <protection locked="0"/>
    </xf>
    <xf numFmtId="0" fontId="0" fillId="14" borderId="6" xfId="0" applyFill="1" applyBorder="1" applyAlignment="1" applyProtection="1">
      <alignment vertical="center"/>
      <protection locked="0"/>
    </xf>
    <xf numFmtId="164" fontId="0" fillId="14" borderId="6" xfId="0" applyNumberFormat="1" applyFill="1" applyBorder="1" applyAlignment="1" applyProtection="1">
      <alignment vertical="center"/>
      <protection locked="0"/>
    </xf>
    <xf numFmtId="0" fontId="0" fillId="14" borderId="1" xfId="0" applyFill="1" applyBorder="1" applyAlignment="1" applyProtection="1">
      <alignment vertical="center"/>
      <protection locked="0"/>
    </xf>
    <xf numFmtId="164" fontId="0" fillId="14" borderId="1" xfId="0" applyNumberFormat="1" applyFill="1" applyBorder="1" applyAlignment="1" applyProtection="1">
      <alignment vertical="center"/>
      <protection locked="0"/>
    </xf>
    <xf numFmtId="0" fontId="0" fillId="14" borderId="4" xfId="0" applyFill="1" applyBorder="1" applyAlignment="1" applyProtection="1">
      <alignment horizontal="center" vertical="center"/>
      <protection locked="0"/>
    </xf>
    <xf numFmtId="0" fontId="0" fillId="14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 textRotation="90"/>
    </xf>
    <xf numFmtId="164" fontId="1" fillId="0" borderId="0" xfId="1" applyNumberFormat="1" applyFont="1" applyFill="1" applyBorder="1"/>
    <xf numFmtId="0" fontId="3" fillId="0" borderId="0" xfId="0" applyFont="1" applyAlignment="1">
      <alignment horizontal="center"/>
    </xf>
    <xf numFmtId="164" fontId="1" fillId="0" borderId="0" xfId="1" applyNumberFormat="1" applyFont="1" applyFill="1" applyBorder="1" applyAlignment="1">
      <alignment vertical="center"/>
    </xf>
    <xf numFmtId="164" fontId="6" fillId="10" borderId="23" xfId="0" applyNumberFormat="1" applyFont="1" applyFill="1" applyBorder="1" applyAlignment="1">
      <alignment horizontal="center" textRotation="90" wrapText="1"/>
    </xf>
    <xf numFmtId="0" fontId="12" fillId="0" borderId="0" xfId="0" applyFont="1"/>
    <xf numFmtId="1" fontId="0" fillId="0" borderId="3" xfId="0" applyNumberFormat="1" applyBorder="1" applyAlignment="1">
      <alignment horizontal="center" wrapText="1"/>
    </xf>
    <xf numFmtId="0" fontId="13" fillId="0" borderId="17" xfId="0" applyFont="1" applyBorder="1"/>
    <xf numFmtId="0" fontId="13" fillId="0" borderId="16" xfId="0" applyFont="1" applyBorder="1"/>
    <xf numFmtId="0" fontId="13" fillId="0" borderId="21" xfId="0" applyFont="1" applyBorder="1"/>
    <xf numFmtId="3" fontId="13" fillId="0" borderId="22" xfId="0" applyNumberFormat="1" applyFont="1" applyBorder="1"/>
    <xf numFmtId="0" fontId="6" fillId="14" borderId="15" xfId="0" applyFont="1" applyFill="1" applyBorder="1" applyAlignment="1">
      <alignment horizontal="center" vertical="center"/>
    </xf>
    <xf numFmtId="0" fontId="6" fillId="14" borderId="1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3" fillId="14" borderId="5" xfId="0" applyNumberFormat="1" applyFont="1" applyFill="1" applyBorder="1" applyAlignment="1">
      <alignment horizontal="left"/>
    </xf>
    <xf numFmtId="0" fontId="6" fillId="14" borderId="1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3" fillId="0" borderId="36" xfId="0" applyFont="1" applyBorder="1"/>
    <xf numFmtId="0" fontId="3" fillId="14" borderId="1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3" fillId="0" borderId="35" xfId="0" applyFont="1" applyBorder="1"/>
    <xf numFmtId="0" fontId="3" fillId="12" borderId="1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0" borderId="37" xfId="0" applyFont="1" applyBorder="1"/>
    <xf numFmtId="0" fontId="3" fillId="0" borderId="1" xfId="0" applyFont="1" applyBorder="1" applyAlignment="1">
      <alignment horizontal="center" vertical="center"/>
    </xf>
    <xf numFmtId="164" fontId="3" fillId="11" borderId="1" xfId="0" applyNumberFormat="1" applyFont="1" applyFill="1" applyBorder="1" applyAlignment="1">
      <alignment horizontal="center" vertical="center" wrapText="1"/>
    </xf>
    <xf numFmtId="164" fontId="3" fillId="14" borderId="18" xfId="0" applyNumberFormat="1" applyFont="1" applyFill="1" applyBorder="1"/>
    <xf numFmtId="0" fontId="3" fillId="0" borderId="19" xfId="0" applyFont="1" applyBorder="1"/>
    <xf numFmtId="164" fontId="3" fillId="14" borderId="2" xfId="0" applyNumberFormat="1" applyFont="1" applyFill="1" applyBorder="1"/>
    <xf numFmtId="164" fontId="3" fillId="0" borderId="1" xfId="0" applyNumberFormat="1" applyFont="1" applyBorder="1" applyAlignment="1">
      <alignment horizontal="right"/>
    </xf>
    <xf numFmtId="9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164" fontId="3" fillId="14" borderId="1" xfId="0" applyNumberFormat="1" applyFont="1" applyFill="1" applyBorder="1" applyAlignment="1">
      <alignment horizontal="center"/>
    </xf>
    <xf numFmtId="164" fontId="3" fillId="14" borderId="1" xfId="0" applyNumberFormat="1" applyFont="1" applyFill="1" applyBorder="1"/>
    <xf numFmtId="3" fontId="3" fillId="0" borderId="0" xfId="0" applyNumberFormat="1" applyFont="1" applyAlignment="1">
      <alignment horizontal="center"/>
    </xf>
    <xf numFmtId="164" fontId="3" fillId="14" borderId="2" xfId="0" applyNumberFormat="1" applyFont="1" applyFill="1" applyBorder="1" applyAlignment="1">
      <alignment vertical="center"/>
    </xf>
    <xf numFmtId="0" fontId="3" fillId="0" borderId="13" xfId="0" applyFont="1" applyBorder="1"/>
    <xf numFmtId="164" fontId="3" fillId="10" borderId="1" xfId="0" applyNumberFormat="1" applyFont="1" applyFill="1" applyBorder="1" applyAlignment="1">
      <alignment horizontal="center" wrapText="1"/>
    </xf>
    <xf numFmtId="164" fontId="3" fillId="0" borderId="40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64" fontId="6" fillId="0" borderId="27" xfId="0" applyNumberFormat="1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0" fontId="6" fillId="13" borderId="23" xfId="0" applyFont="1" applyFill="1" applyBorder="1" applyAlignment="1">
      <alignment horizontal="center" textRotation="90"/>
    </xf>
    <xf numFmtId="0" fontId="6" fillId="13" borderId="23" xfId="0" applyFont="1" applyFill="1" applyBorder="1" applyAlignment="1">
      <alignment horizontal="center" textRotation="90" wrapText="1"/>
    </xf>
    <xf numFmtId="0" fontId="6" fillId="13" borderId="26" xfId="0" applyFont="1" applyFill="1" applyBorder="1" applyAlignment="1">
      <alignment horizontal="center" textRotation="90" wrapText="1"/>
    </xf>
    <xf numFmtId="0" fontId="6" fillId="10" borderId="16" xfId="0" applyFont="1" applyFill="1" applyBorder="1" applyAlignment="1">
      <alignment horizontal="center" textRotation="90" wrapText="1"/>
    </xf>
    <xf numFmtId="0" fontId="6" fillId="10" borderId="24" xfId="0" applyFont="1" applyFill="1" applyBorder="1" applyAlignment="1">
      <alignment horizontal="center" textRotation="90"/>
    </xf>
    <xf numFmtId="0" fontId="6" fillId="4" borderId="6" xfId="0" applyFont="1" applyFill="1" applyBorder="1"/>
    <xf numFmtId="0" fontId="3" fillId="14" borderId="1" xfId="0" applyFont="1" applyFill="1" applyBorder="1"/>
    <xf numFmtId="164" fontId="3" fillId="14" borderId="1" xfId="1" applyNumberFormat="1" applyFont="1" applyFill="1" applyBorder="1"/>
    <xf numFmtId="164" fontId="3" fillId="0" borderId="1" xfId="1" applyNumberFormat="1" applyFont="1" applyBorder="1"/>
    <xf numFmtId="17" fontId="3" fillId="14" borderId="1" xfId="0" applyNumberFormat="1" applyFont="1" applyFill="1" applyBorder="1"/>
    <xf numFmtId="164" fontId="6" fillId="7" borderId="1" xfId="1" applyNumberFormat="1" applyFont="1" applyFill="1" applyBorder="1"/>
    <xf numFmtId="0" fontId="6" fillId="7" borderId="1" xfId="1" applyNumberFormat="1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164" fontId="3" fillId="14" borderId="6" xfId="1" applyNumberFormat="1" applyFont="1" applyFill="1" applyBorder="1"/>
    <xf numFmtId="0" fontId="3" fillId="14" borderId="6" xfId="0" applyFont="1" applyFill="1" applyBorder="1"/>
    <xf numFmtId="164" fontId="3" fillId="0" borderId="6" xfId="0" applyNumberFormat="1" applyFont="1" applyBorder="1"/>
    <xf numFmtId="164" fontId="3" fillId="14" borderId="6" xfId="0" applyNumberFormat="1" applyFont="1" applyFill="1" applyBorder="1"/>
    <xf numFmtId="164" fontId="3" fillId="0" borderId="6" xfId="1" applyNumberFormat="1" applyFont="1" applyBorder="1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14" fillId="0" borderId="3" xfId="0" applyNumberFormat="1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164" fontId="3" fillId="0" borderId="6" xfId="1" applyNumberFormat="1" applyFont="1" applyFill="1" applyBorder="1"/>
    <xf numFmtId="0" fontId="3" fillId="3" borderId="2" xfId="0" applyFont="1" applyFill="1" applyBorder="1"/>
    <xf numFmtId="164" fontId="3" fillId="14" borderId="1" xfId="0" applyNumberFormat="1" applyFont="1" applyFill="1" applyBorder="1" applyAlignment="1">
      <alignment vertical="center"/>
    </xf>
    <xf numFmtId="0" fontId="3" fillId="14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14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4" fontId="6" fillId="0" borderId="1" xfId="1" applyNumberFormat="1" applyFont="1" applyBorder="1"/>
    <xf numFmtId="0" fontId="6" fillId="0" borderId="1" xfId="0" applyFont="1" applyBorder="1"/>
    <xf numFmtId="164" fontId="6" fillId="10" borderId="1" xfId="0" applyNumberFormat="1" applyFont="1" applyFill="1" applyBorder="1"/>
    <xf numFmtId="0" fontId="6" fillId="0" borderId="0" xfId="0" applyFont="1"/>
    <xf numFmtId="0" fontId="3" fillId="0" borderId="1" xfId="0" applyFont="1" applyBorder="1" applyAlignment="1">
      <alignment wrapText="1"/>
    </xf>
    <xf numFmtId="164" fontId="15" fillId="0" borderId="16" xfId="0" applyNumberFormat="1" applyFont="1" applyBorder="1" applyAlignment="1">
      <alignment horizontal="center"/>
    </xf>
    <xf numFmtId="164" fontId="0" fillId="14" borderId="6" xfId="0" applyNumberFormat="1" applyFill="1" applyBorder="1" applyAlignment="1">
      <alignment vertical="center"/>
    </xf>
    <xf numFmtId="164" fontId="9" fillId="0" borderId="1" xfId="0" applyNumberFormat="1" applyFont="1" applyBorder="1"/>
    <xf numFmtId="1" fontId="3" fillId="14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14" borderId="2" xfId="0" applyFill="1" applyBorder="1" applyAlignment="1" applyProtection="1">
      <alignment horizontal="left"/>
      <protection locked="0"/>
    </xf>
    <xf numFmtId="0" fontId="0" fillId="14" borderId="3" xfId="0" applyFill="1" applyBorder="1" applyAlignment="1" applyProtection="1">
      <alignment horizontal="left"/>
      <protection locked="0"/>
    </xf>
    <xf numFmtId="0" fontId="0" fillId="14" borderId="4" xfId="0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164" fontId="13" fillId="0" borderId="13" xfId="0" applyNumberFormat="1" applyFont="1" applyBorder="1" applyAlignment="1">
      <alignment horizontal="right"/>
    </xf>
    <xf numFmtId="164" fontId="13" fillId="0" borderId="5" xfId="0" applyNumberFormat="1" applyFont="1" applyBorder="1" applyAlignment="1">
      <alignment horizontal="right"/>
    </xf>
    <xf numFmtId="164" fontId="13" fillId="0" borderId="28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7" fillId="9" borderId="2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7" fillId="9" borderId="39" xfId="0" applyFont="1" applyFill="1" applyBorder="1" applyAlignment="1">
      <alignment horizontal="center"/>
    </xf>
    <xf numFmtId="0" fontId="0" fillId="11" borderId="13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4" fillId="0" borderId="18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64" fontId="0" fillId="14" borderId="10" xfId="0" applyNumberFormat="1" applyFill="1" applyBorder="1" applyAlignment="1" applyProtection="1">
      <alignment horizontal="center" vertical="center"/>
      <protection locked="0"/>
    </xf>
    <xf numFmtId="164" fontId="0" fillId="14" borderId="12" xfId="0" applyNumberForma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14" borderId="3" xfId="0" applyFill="1" applyBorder="1" applyAlignment="1" applyProtection="1">
      <alignment horizontal="center"/>
      <protection locked="0"/>
    </xf>
    <xf numFmtId="0" fontId="0" fillId="14" borderId="4" xfId="0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14" borderId="20" xfId="0" applyFill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164" fontId="3" fillId="0" borderId="1" xfId="0" applyNumberFormat="1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14" borderId="2" xfId="0" applyFill="1" applyBorder="1" applyAlignment="1" applyProtection="1">
      <alignment horizontal="left" wrapText="1"/>
      <protection locked="0"/>
    </xf>
    <xf numFmtId="0" fontId="0" fillId="14" borderId="3" xfId="0" applyFill="1" applyBorder="1" applyAlignment="1" applyProtection="1">
      <alignment horizontal="left" wrapText="1"/>
      <protection locked="0"/>
    </xf>
    <xf numFmtId="0" fontId="0" fillId="14" borderId="4" xfId="0" applyFill="1" applyBorder="1" applyAlignment="1" applyProtection="1">
      <alignment horizontal="left" wrapText="1"/>
      <protection locked="0"/>
    </xf>
    <xf numFmtId="0" fontId="0" fillId="9" borderId="7" xfId="0" applyFill="1" applyBorder="1" applyAlignment="1">
      <alignment horizontal="right"/>
    </xf>
    <xf numFmtId="0" fontId="0" fillId="9" borderId="8" xfId="0" applyFill="1" applyBorder="1" applyAlignment="1">
      <alignment horizontal="right"/>
    </xf>
    <xf numFmtId="0" fontId="0" fillId="9" borderId="16" xfId="0" applyFill="1" applyBorder="1" applyAlignment="1">
      <alignment horizontal="right"/>
    </xf>
    <xf numFmtId="0" fontId="0" fillId="9" borderId="9" xfId="0" applyFill="1" applyBorder="1" applyAlignment="1">
      <alignment horizontal="right"/>
    </xf>
    <xf numFmtId="0" fontId="7" fillId="13" borderId="7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0" borderId="1" xfId="0" applyFont="1" applyBorder="1" applyAlignment="1">
      <alignment horizontal="right"/>
    </xf>
    <xf numFmtId="164" fontId="0" fillId="14" borderId="38" xfId="0" applyNumberFormat="1" applyFill="1" applyBorder="1" applyAlignment="1" applyProtection="1">
      <alignment horizontal="left"/>
      <protection locked="0"/>
    </xf>
    <xf numFmtId="164" fontId="0" fillId="14" borderId="27" xfId="0" applyNumberFormat="1" applyFill="1" applyBorder="1" applyAlignment="1" applyProtection="1">
      <alignment horizontal="left"/>
      <protection locked="0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7" fillId="5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14" borderId="1" xfId="0" applyFill="1" applyBorder="1" applyAlignment="1" applyProtection="1">
      <alignment horizontal="left"/>
      <protection locked="0"/>
    </xf>
    <xf numFmtId="0" fontId="6" fillId="0" borderId="18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3" fillId="14" borderId="3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3" fillId="14" borderId="10" xfId="0" applyNumberFormat="1" applyFont="1" applyFill="1" applyBorder="1" applyAlignment="1">
      <alignment horizontal="center" vertical="center"/>
    </xf>
    <xf numFmtId="164" fontId="3" fillId="14" borderId="12" xfId="0" applyNumberFormat="1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3" fillId="0" borderId="28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3" fillId="14" borderId="2" xfId="0" applyFont="1" applyFill="1" applyBorder="1" applyAlignment="1">
      <alignment horizontal="left"/>
    </xf>
    <xf numFmtId="0" fontId="3" fillId="14" borderId="3" xfId="0" applyFont="1" applyFill="1" applyBorder="1" applyAlignment="1">
      <alignment horizontal="left"/>
    </xf>
    <xf numFmtId="0" fontId="3" fillId="14" borderId="4" xfId="0" applyFont="1" applyFill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 wrapText="1"/>
    </xf>
    <xf numFmtId="0" fontId="3" fillId="11" borderId="31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/>
    </xf>
    <xf numFmtId="0" fontId="3" fillId="14" borderId="1" xfId="0" applyFont="1" applyFill="1" applyBorder="1" applyAlignment="1">
      <alignment horizontal="left"/>
    </xf>
    <xf numFmtId="0" fontId="3" fillId="14" borderId="2" xfId="0" applyFont="1" applyFill="1" applyBorder="1" applyAlignment="1">
      <alignment horizontal="left" wrapText="1"/>
    </xf>
    <xf numFmtId="0" fontId="3" fillId="14" borderId="3" xfId="0" applyFont="1" applyFill="1" applyBorder="1" applyAlignment="1">
      <alignment horizontal="left" wrapText="1"/>
    </xf>
    <xf numFmtId="0" fontId="3" fillId="14" borderId="4" xfId="0" applyFont="1" applyFill="1" applyBorder="1" applyAlignment="1">
      <alignment horizontal="left" wrapText="1"/>
    </xf>
    <xf numFmtId="0" fontId="3" fillId="9" borderId="7" xfId="0" applyFont="1" applyFill="1" applyBorder="1" applyAlignment="1">
      <alignment horizontal="right"/>
    </xf>
    <xf numFmtId="0" fontId="3" fillId="9" borderId="8" xfId="0" applyFont="1" applyFill="1" applyBorder="1" applyAlignment="1">
      <alignment horizontal="right"/>
    </xf>
    <xf numFmtId="0" fontId="3" fillId="9" borderId="16" xfId="0" applyFont="1" applyFill="1" applyBorder="1" applyAlignment="1">
      <alignment horizontal="right"/>
    </xf>
    <xf numFmtId="0" fontId="3" fillId="9" borderId="9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5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3"/>
  <sheetViews>
    <sheetView tabSelected="1" view="pageLayout" zoomScaleNormal="100" workbookViewId="0">
      <selection activeCell="C18" sqref="C18"/>
    </sheetView>
  </sheetViews>
  <sheetFormatPr defaultRowHeight="15" x14ac:dyDescent="0.25"/>
  <sheetData>
    <row r="2" spans="1:10" ht="23.25" x14ac:dyDescent="0.35">
      <c r="A2" s="132" t="s">
        <v>0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3</v>
      </c>
    </row>
    <row r="7" spans="1:10" ht="85.5" customHeight="1" x14ac:dyDescent="0.25">
      <c r="A7" s="218" t="s">
        <v>4</v>
      </c>
      <c r="B7" s="219"/>
      <c r="C7" s="219"/>
      <c r="D7" s="219"/>
      <c r="E7" s="219"/>
      <c r="F7" s="219"/>
      <c r="G7" s="219"/>
      <c r="H7" s="219"/>
      <c r="I7" s="219"/>
      <c r="J7" s="219"/>
    </row>
    <row r="9" spans="1:10" x14ac:dyDescent="0.25">
      <c r="A9" t="s">
        <v>5</v>
      </c>
    </row>
    <row r="10" spans="1:10" x14ac:dyDescent="0.25">
      <c r="A10" t="s">
        <v>6</v>
      </c>
    </row>
    <row r="11" spans="1:10" x14ac:dyDescent="0.25">
      <c r="A11" t="s">
        <v>7</v>
      </c>
    </row>
    <row r="13" spans="1:10" x14ac:dyDescent="0.25">
      <c r="A13" t="s">
        <v>8</v>
      </c>
    </row>
  </sheetData>
  <mergeCells count="1">
    <mergeCell ref="A7:J7"/>
  </mergeCells>
  <pageMargins left="0.38541666666666669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topLeftCell="A7" zoomScale="90" zoomScaleNormal="90" workbookViewId="0">
      <selection activeCell="E51" sqref="E51"/>
    </sheetView>
  </sheetViews>
  <sheetFormatPr defaultRowHeight="15" x14ac:dyDescent="0.25"/>
  <cols>
    <col min="3" max="3" width="10.85546875" customWidth="1"/>
    <col min="4" max="4" width="17.140625" customWidth="1"/>
    <col min="5" max="5" width="9.140625" customWidth="1"/>
    <col min="6" max="6" width="9.5703125" customWidth="1"/>
    <col min="7" max="7" width="9.140625" customWidth="1"/>
    <col min="8" max="8" width="10.140625" customWidth="1"/>
    <col min="9" max="9" width="11.140625" customWidth="1"/>
    <col min="10" max="10" width="9.42578125" customWidth="1"/>
    <col min="12" max="12" width="11" customWidth="1"/>
    <col min="13" max="13" width="12.7109375" customWidth="1"/>
    <col min="14" max="14" width="2.85546875" customWidth="1"/>
  </cols>
  <sheetData>
    <row r="1" spans="1:14" ht="24" thickBot="1" x14ac:dyDescent="0.4">
      <c r="A1" s="251" t="s">
        <v>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3"/>
    </row>
    <row r="2" spans="1:14" ht="24" customHeight="1" x14ac:dyDescent="0.25">
      <c r="A2" s="254" t="s">
        <v>10</v>
      </c>
      <c r="B2" s="255"/>
      <c r="C2" s="255"/>
      <c r="D2" s="255"/>
      <c r="E2" s="104"/>
      <c r="F2" s="255" t="s">
        <v>11</v>
      </c>
      <c r="G2" s="255"/>
      <c r="H2" s="255"/>
      <c r="I2" s="105"/>
      <c r="J2" s="38"/>
      <c r="K2" s="68" t="s">
        <v>12</v>
      </c>
      <c r="L2" s="256"/>
      <c r="M2" s="257"/>
    </row>
    <row r="3" spans="1:14" ht="27" customHeight="1" thickBot="1" x14ac:dyDescent="0.35">
      <c r="A3" s="258" t="s">
        <v>13</v>
      </c>
      <c r="B3" s="259"/>
      <c r="C3" s="260"/>
      <c r="D3" s="261"/>
      <c r="E3" s="89" t="s">
        <v>14</v>
      </c>
      <c r="F3" s="89" t="s">
        <v>15</v>
      </c>
      <c r="G3" s="262" t="s">
        <v>16</v>
      </c>
      <c r="H3" s="263"/>
      <c r="I3" s="264"/>
      <c r="J3" s="264"/>
      <c r="K3" s="264"/>
      <c r="L3" s="290"/>
      <c r="M3" s="291"/>
    </row>
    <row r="4" spans="1:14" x14ac:dyDescent="0.25">
      <c r="A4" s="226" t="s">
        <v>17</v>
      </c>
      <c r="B4" s="227"/>
      <c r="C4" s="227"/>
      <c r="D4" s="228"/>
      <c r="E4" s="106"/>
      <c r="F4" s="107"/>
      <c r="G4" s="15"/>
      <c r="H4" s="229" t="s">
        <v>18</v>
      </c>
      <c r="I4" s="230"/>
      <c r="J4" s="230"/>
      <c r="K4" s="230"/>
      <c r="L4" s="230"/>
      <c r="M4" s="231"/>
    </row>
    <row r="5" spans="1:14" x14ac:dyDescent="0.25">
      <c r="A5" s="226" t="s">
        <v>19</v>
      </c>
      <c r="B5" s="227"/>
      <c r="C5" s="227"/>
      <c r="D5" s="228"/>
      <c r="E5" s="108"/>
      <c r="F5" s="109"/>
      <c r="G5" s="14"/>
      <c r="H5" s="12" t="s">
        <v>20</v>
      </c>
      <c r="I5" s="13"/>
      <c r="J5" s="34">
        <v>364.48</v>
      </c>
      <c r="K5" s="232" t="s">
        <v>21</v>
      </c>
      <c r="L5" s="233"/>
      <c r="M5" s="136">
        <v>308</v>
      </c>
    </row>
    <row r="6" spans="1:14" ht="15.75" thickBot="1" x14ac:dyDescent="0.3">
      <c r="A6" s="226" t="s">
        <v>22</v>
      </c>
      <c r="B6" s="227"/>
      <c r="C6" s="227"/>
      <c r="D6" s="228"/>
      <c r="E6" s="101">
        <f>SUM(E4:E5)</f>
        <v>0</v>
      </c>
      <c r="F6" s="102">
        <f>SUM(F4:F5)</f>
        <v>0</v>
      </c>
      <c r="G6" s="16"/>
      <c r="H6" s="134" t="s">
        <v>23</v>
      </c>
      <c r="I6" s="135"/>
      <c r="J6" s="213">
        <v>1657.54</v>
      </c>
      <c r="K6" s="234" t="s">
        <v>24</v>
      </c>
      <c r="L6" s="235"/>
      <c r="M6" s="137">
        <v>2364</v>
      </c>
    </row>
    <row r="7" spans="1:14" ht="17.25" x14ac:dyDescent="0.3">
      <c r="A7" s="236" t="s">
        <v>25</v>
      </c>
      <c r="B7" s="237"/>
      <c r="C7" s="237"/>
      <c r="D7" s="237"/>
      <c r="E7" s="237"/>
      <c r="F7" s="237"/>
      <c r="G7" s="238"/>
      <c r="H7" s="238"/>
      <c r="I7" s="238"/>
      <c r="J7" s="238"/>
      <c r="K7" s="238"/>
      <c r="L7" s="238"/>
      <c r="M7" s="239"/>
    </row>
    <row r="8" spans="1:14" ht="94.5" customHeight="1" x14ac:dyDescent="0.25">
      <c r="A8" s="265"/>
      <c r="B8" s="266"/>
      <c r="C8" s="266"/>
      <c r="D8" s="267"/>
      <c r="E8" s="80" t="s">
        <v>26</v>
      </c>
      <c r="F8" s="81" t="s">
        <v>27</v>
      </c>
      <c r="G8" s="82" t="s">
        <v>28</v>
      </c>
      <c r="H8" s="81" t="s">
        <v>29</v>
      </c>
      <c r="I8" s="81" t="s">
        <v>30</v>
      </c>
      <c r="J8" s="95" t="s">
        <v>31</v>
      </c>
      <c r="K8" s="99" t="s">
        <v>32</v>
      </c>
      <c r="L8" s="100" t="s">
        <v>33</v>
      </c>
      <c r="M8" s="94" t="s">
        <v>34</v>
      </c>
    </row>
    <row r="9" spans="1:14" ht="15" customHeight="1" x14ac:dyDescent="0.25">
      <c r="A9" s="240" t="s">
        <v>35</v>
      </c>
      <c r="B9" s="241"/>
      <c r="C9" s="226" t="s">
        <v>36</v>
      </c>
      <c r="D9" s="228"/>
      <c r="E9" s="110"/>
      <c r="F9" s="47"/>
      <c r="I9" s="18"/>
      <c r="J9" s="19">
        <f>SUM(E9:E11)</f>
        <v>0</v>
      </c>
      <c r="K9" s="19">
        <f>SUM(E12:E13)</f>
        <v>0</v>
      </c>
      <c r="L9" s="18">
        <f>SUM(J15:L15)</f>
        <v>0</v>
      </c>
      <c r="M9" s="19">
        <f>SUM(E15,L9)</f>
        <v>0</v>
      </c>
    </row>
    <row r="10" spans="1:14" x14ac:dyDescent="0.25">
      <c r="A10" s="242"/>
      <c r="B10" s="243"/>
      <c r="C10" s="226" t="s">
        <v>37</v>
      </c>
      <c r="D10" s="228"/>
      <c r="E10" s="111"/>
      <c r="F10" s="47"/>
      <c r="I10" s="18"/>
      <c r="J10" s="18"/>
      <c r="K10" s="246" t="s">
        <v>38</v>
      </c>
      <c r="L10" s="247"/>
      <c r="M10" s="96">
        <f>SUM(I15)</f>
        <v>0</v>
      </c>
    </row>
    <row r="11" spans="1:14" x14ac:dyDescent="0.25">
      <c r="A11" s="244"/>
      <c r="B11" s="245"/>
      <c r="C11" s="248" t="s">
        <v>39</v>
      </c>
      <c r="D11" s="249"/>
      <c r="E11" s="48">
        <f>SUM(G11*I11)</f>
        <v>0</v>
      </c>
      <c r="F11" s="108"/>
      <c r="G11" s="49">
        <v>0.2</v>
      </c>
      <c r="H11" s="1"/>
      <c r="I11" s="113"/>
      <c r="J11" s="18"/>
      <c r="K11" s="250" t="s">
        <v>40</v>
      </c>
      <c r="L11" s="250"/>
      <c r="M11" s="19">
        <f>SUM(M9-M10)</f>
        <v>0</v>
      </c>
    </row>
    <row r="12" spans="1:14" x14ac:dyDescent="0.25">
      <c r="A12" s="268" t="s">
        <v>41</v>
      </c>
      <c r="B12" s="268"/>
      <c r="C12" s="268"/>
      <c r="D12" s="268"/>
      <c r="E12" s="48">
        <f>SUM(G12*I12)</f>
        <v>0</v>
      </c>
      <c r="F12" s="108"/>
      <c r="G12" s="112">
        <v>0.7</v>
      </c>
      <c r="H12" s="108"/>
      <c r="I12" s="69">
        <f>SUM(F12*H12)</f>
        <v>0</v>
      </c>
      <c r="J12" s="52"/>
      <c r="K12" s="269" t="s">
        <v>42</v>
      </c>
      <c r="L12" s="269"/>
      <c r="M12" s="97">
        <f>SUM(M11/G12)*-1</f>
        <v>0</v>
      </c>
    </row>
    <row r="13" spans="1:14" x14ac:dyDescent="0.25">
      <c r="A13" s="268" t="s">
        <v>43</v>
      </c>
      <c r="B13" s="268"/>
      <c r="C13" s="268"/>
      <c r="D13" s="268"/>
      <c r="E13" s="3">
        <f>SUM(G13*I12)</f>
        <v>0</v>
      </c>
      <c r="F13" s="1"/>
      <c r="G13" s="112"/>
      <c r="H13" s="1"/>
      <c r="I13" s="70"/>
      <c r="J13" s="18"/>
      <c r="K13" s="271" t="s">
        <v>44</v>
      </c>
      <c r="L13" s="271"/>
      <c r="M13" s="98" t="e">
        <f>SUM(M12/F12)</f>
        <v>#DIV/0!</v>
      </c>
    </row>
    <row r="14" spans="1:14" ht="30" x14ac:dyDescent="0.25">
      <c r="A14" s="270" t="s">
        <v>45</v>
      </c>
      <c r="B14" s="270"/>
      <c r="C14" s="270"/>
      <c r="D14" s="270"/>
      <c r="E14" s="103"/>
      <c r="F14" s="72"/>
      <c r="G14" s="73"/>
      <c r="H14" s="85"/>
      <c r="I14" s="76" t="s">
        <v>38</v>
      </c>
      <c r="J14" s="166" t="s">
        <v>46</v>
      </c>
      <c r="K14" s="77" t="s">
        <v>47</v>
      </c>
      <c r="L14" s="78" t="s">
        <v>48</v>
      </c>
      <c r="M14" s="79" t="s">
        <v>49</v>
      </c>
    </row>
    <row r="15" spans="1:14" ht="15.75" thickBot="1" x14ac:dyDescent="0.3">
      <c r="A15" s="272" t="s">
        <v>22</v>
      </c>
      <c r="B15" s="273"/>
      <c r="C15" s="273"/>
      <c r="D15" s="274"/>
      <c r="E15" s="84">
        <f>SUM(E9:E14)</f>
        <v>0</v>
      </c>
      <c r="F15" s="86"/>
      <c r="G15" s="87"/>
      <c r="H15" s="88"/>
      <c r="I15" s="50">
        <f>SUM(I22,I28,I36,I42,I45,I54)</f>
        <v>0</v>
      </c>
      <c r="J15" s="51">
        <f t="shared" ref="J15:M15" si="0">SUM(J22,J28,J36,J42,J45,J54)</f>
        <v>0</v>
      </c>
      <c r="K15" s="51">
        <f t="shared" si="0"/>
        <v>0</v>
      </c>
      <c r="L15" s="51">
        <f t="shared" si="0"/>
        <v>0</v>
      </c>
      <c r="M15" s="51">
        <f t="shared" si="0"/>
        <v>0</v>
      </c>
      <c r="N15" s="4"/>
    </row>
    <row r="16" spans="1:14" ht="15.75" thickBot="1" x14ac:dyDescent="0.3">
      <c r="A16" s="278"/>
      <c r="B16" s="279"/>
      <c r="C16" s="279"/>
      <c r="D16" s="279"/>
      <c r="E16" s="279"/>
      <c r="F16" s="280"/>
      <c r="G16" s="280"/>
      <c r="H16" s="280"/>
      <c r="I16" s="279"/>
      <c r="J16" s="279"/>
      <c r="K16" s="279"/>
      <c r="L16" s="279"/>
      <c r="M16" s="281"/>
      <c r="N16" s="126"/>
    </row>
    <row r="17" spans="1:14" ht="79.5" customHeight="1" thickBot="1" x14ac:dyDescent="0.3">
      <c r="A17" s="282" t="s">
        <v>50</v>
      </c>
      <c r="B17" s="283"/>
      <c r="C17" s="283"/>
      <c r="D17" s="284"/>
      <c r="E17" s="91" t="s">
        <v>51</v>
      </c>
      <c r="F17" s="92" t="s">
        <v>52</v>
      </c>
      <c r="G17" s="92" t="s">
        <v>53</v>
      </c>
      <c r="H17" s="93" t="s">
        <v>54</v>
      </c>
      <c r="I17" s="74" t="s">
        <v>55</v>
      </c>
      <c r="J17" s="131" t="s">
        <v>56</v>
      </c>
      <c r="K17" s="131" t="s">
        <v>57</v>
      </c>
      <c r="L17" s="90" t="s">
        <v>48</v>
      </c>
      <c r="M17" s="75" t="s">
        <v>58</v>
      </c>
      <c r="N17" s="127"/>
    </row>
    <row r="18" spans="1:14" ht="17.25" x14ac:dyDescent="0.3">
      <c r="A18" s="286" t="s">
        <v>59</v>
      </c>
      <c r="B18" s="287"/>
      <c r="C18" s="288"/>
      <c r="D18" s="53" t="s">
        <v>60</v>
      </c>
      <c r="E18" s="20"/>
      <c r="F18" s="21"/>
      <c r="G18" s="21"/>
      <c r="H18" s="21"/>
      <c r="I18" s="21"/>
      <c r="J18" s="21"/>
      <c r="K18" s="21"/>
      <c r="L18" s="21"/>
      <c r="M18" s="36"/>
      <c r="N18" s="34"/>
    </row>
    <row r="19" spans="1:14" x14ac:dyDescent="0.25">
      <c r="A19" s="220"/>
      <c r="B19" s="221"/>
      <c r="C19" s="222"/>
      <c r="D19" s="114"/>
      <c r="E19" s="115"/>
      <c r="F19" s="114"/>
      <c r="G19" s="115"/>
      <c r="H19" s="114"/>
      <c r="I19" s="3">
        <f>SUM(E19*F19)+(G19*H19)</f>
        <v>0</v>
      </c>
      <c r="J19" s="112"/>
      <c r="K19" s="112"/>
      <c r="L19" s="112"/>
      <c r="M19" s="5">
        <f>SUM(I19-J19-K19-L19)</f>
        <v>0</v>
      </c>
      <c r="N19" s="128"/>
    </row>
    <row r="20" spans="1:14" x14ac:dyDescent="0.25">
      <c r="A20" s="220"/>
      <c r="B20" s="221"/>
      <c r="C20" s="222"/>
      <c r="D20" s="116"/>
      <c r="E20" s="115"/>
      <c r="F20" s="114"/>
      <c r="G20" s="115"/>
      <c r="H20" s="114"/>
      <c r="I20" s="3">
        <f>SUM(E20*F20)+(G20*H20)</f>
        <v>0</v>
      </c>
      <c r="J20" s="112"/>
      <c r="K20" s="112"/>
      <c r="L20" s="112"/>
      <c r="M20" s="5">
        <f>SUM(I20-J20-K20-L20)</f>
        <v>0</v>
      </c>
      <c r="N20" s="128"/>
    </row>
    <row r="21" spans="1:14" x14ac:dyDescent="0.25">
      <c r="A21" s="220"/>
      <c r="B21" s="221"/>
      <c r="C21" s="222"/>
      <c r="D21" s="116"/>
      <c r="E21" s="115"/>
      <c r="F21" s="114"/>
      <c r="G21" s="115"/>
      <c r="H21" s="114"/>
      <c r="I21" s="3">
        <f>SUM(E21*F21)+(G21*H21)</f>
        <v>0</v>
      </c>
      <c r="J21" s="112"/>
      <c r="K21" s="112"/>
      <c r="L21" s="112"/>
      <c r="M21" s="5">
        <f>SUM(I21-J21-K21-L21)</f>
        <v>0</v>
      </c>
      <c r="N21" s="128"/>
    </row>
    <row r="22" spans="1:14" x14ac:dyDescent="0.25">
      <c r="A22" s="223" t="s">
        <v>61</v>
      </c>
      <c r="B22" s="224"/>
      <c r="C22" s="224"/>
      <c r="D22" s="225"/>
      <c r="E22" s="6">
        <f t="shared" ref="E22" si="1">SUM(E19:E21)</f>
        <v>0</v>
      </c>
      <c r="F22" s="1"/>
      <c r="G22" s="6">
        <f t="shared" ref="G22:M22" si="2">SUM(G19:G21)</f>
        <v>0</v>
      </c>
      <c r="H22" s="39"/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128"/>
    </row>
    <row r="23" spans="1:14" x14ac:dyDescent="0.25">
      <c r="A23" s="54"/>
      <c r="B23" s="55"/>
      <c r="C23" s="55"/>
      <c r="D23" s="55"/>
      <c r="E23" s="23"/>
      <c r="F23" s="23"/>
      <c r="G23" s="23"/>
      <c r="H23" s="23"/>
      <c r="I23" s="23"/>
      <c r="J23" s="24"/>
      <c r="K23" s="24"/>
      <c r="L23" s="24"/>
      <c r="M23" s="25"/>
      <c r="N23" s="129"/>
    </row>
    <row r="24" spans="1:14" ht="17.25" x14ac:dyDescent="0.3">
      <c r="A24" s="285" t="s">
        <v>62</v>
      </c>
      <c r="B24" s="285"/>
      <c r="C24" s="285"/>
      <c r="D24" s="37" t="s">
        <v>60</v>
      </c>
      <c r="E24" s="26"/>
      <c r="F24" s="27"/>
      <c r="G24" s="27"/>
      <c r="H24" s="27"/>
      <c r="I24" s="27"/>
      <c r="J24" s="27"/>
      <c r="K24" s="27"/>
      <c r="L24" s="27"/>
      <c r="M24" s="28"/>
      <c r="N24" s="34"/>
    </row>
    <row r="25" spans="1:14" x14ac:dyDescent="0.25">
      <c r="A25" s="220"/>
      <c r="B25" s="221"/>
      <c r="C25" s="222"/>
      <c r="D25" s="114"/>
      <c r="E25" s="115"/>
      <c r="F25" s="114"/>
      <c r="G25" s="115"/>
      <c r="H25" s="114"/>
      <c r="I25" s="3">
        <f t="shared" ref="I25:I27" si="3">SUM(E25*F25)+(G25*H25)</f>
        <v>0</v>
      </c>
      <c r="J25" s="112"/>
      <c r="K25" s="112"/>
      <c r="L25" s="112"/>
      <c r="M25" s="5">
        <f>SUM(I25-J25-K25-L25)</f>
        <v>0</v>
      </c>
      <c r="N25" s="128"/>
    </row>
    <row r="26" spans="1:14" x14ac:dyDescent="0.25">
      <c r="A26" s="275"/>
      <c r="B26" s="276"/>
      <c r="C26" s="277"/>
      <c r="D26" s="114"/>
      <c r="E26" s="115"/>
      <c r="F26" s="114"/>
      <c r="G26" s="115"/>
      <c r="H26" s="114"/>
      <c r="I26" s="3">
        <f t="shared" si="3"/>
        <v>0</v>
      </c>
      <c r="J26" s="112"/>
      <c r="K26" s="112"/>
      <c r="L26" s="112"/>
      <c r="M26" s="5">
        <f>SUM(I26-J26-K26-L26)</f>
        <v>0</v>
      </c>
      <c r="N26" s="128"/>
    </row>
    <row r="27" spans="1:14" x14ac:dyDescent="0.25">
      <c r="A27" s="275"/>
      <c r="B27" s="276"/>
      <c r="C27" s="277"/>
      <c r="D27" s="114"/>
      <c r="E27" s="115"/>
      <c r="F27" s="114"/>
      <c r="G27" s="115"/>
      <c r="H27" s="114"/>
      <c r="I27" s="3">
        <f t="shared" si="3"/>
        <v>0</v>
      </c>
      <c r="J27" s="112"/>
      <c r="K27" s="112"/>
      <c r="L27" s="112"/>
      <c r="M27" s="5">
        <f>SUM(I27-J27-K27-L27)</f>
        <v>0</v>
      </c>
      <c r="N27" s="128"/>
    </row>
    <row r="28" spans="1:14" x14ac:dyDescent="0.25">
      <c r="A28" s="223" t="s">
        <v>61</v>
      </c>
      <c r="B28" s="224"/>
      <c r="C28" s="224"/>
      <c r="D28" s="225"/>
      <c r="E28" s="6">
        <f t="shared" ref="E28" si="4">SUM(E25:E27)</f>
        <v>0</v>
      </c>
      <c r="F28" s="1"/>
      <c r="G28" s="6">
        <f t="shared" ref="G28:M28" si="5">SUM(G25:G27)</f>
        <v>0</v>
      </c>
      <c r="H28" s="1"/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28"/>
    </row>
    <row r="29" spans="1:14" x14ac:dyDescent="0.25">
      <c r="A29" s="22"/>
      <c r="B29" s="29"/>
      <c r="C29" s="29"/>
      <c r="D29" s="29"/>
      <c r="E29" s="30"/>
      <c r="F29" s="31"/>
      <c r="G29" s="32"/>
      <c r="H29" s="31"/>
      <c r="I29" s="31"/>
      <c r="J29" s="32"/>
      <c r="K29" s="32"/>
      <c r="L29" s="32"/>
      <c r="M29" s="33"/>
      <c r="N29" s="17"/>
    </row>
    <row r="30" spans="1:14" ht="17.25" x14ac:dyDescent="0.3">
      <c r="A30" s="285" t="s">
        <v>63</v>
      </c>
      <c r="B30" s="285"/>
      <c r="C30" s="285"/>
      <c r="D30" s="57" t="s">
        <v>60</v>
      </c>
      <c r="E30" s="26"/>
      <c r="F30" s="27"/>
      <c r="G30" s="27"/>
      <c r="H30" s="27"/>
      <c r="I30" s="27"/>
      <c r="J30" s="27"/>
      <c r="K30" s="27"/>
      <c r="L30" s="27"/>
      <c r="M30" s="28"/>
      <c r="N30" s="34"/>
    </row>
    <row r="31" spans="1:14" x14ac:dyDescent="0.25">
      <c r="A31" s="220"/>
      <c r="B31" s="221"/>
      <c r="C31" s="222"/>
      <c r="D31" s="114"/>
      <c r="E31" s="117"/>
      <c r="F31" s="118"/>
      <c r="G31" s="117"/>
      <c r="H31" s="118"/>
      <c r="I31" s="58">
        <f t="shared" ref="I31:I35" si="6">SUM(E31*F31)+(G31*H31)</f>
        <v>0</v>
      </c>
      <c r="J31" s="119"/>
      <c r="K31" s="119"/>
      <c r="L31" s="119"/>
      <c r="M31" s="11">
        <f>SUM(I31-J31-K31-L31)</f>
        <v>0</v>
      </c>
      <c r="N31" s="128"/>
    </row>
    <row r="32" spans="1:14" x14ac:dyDescent="0.25">
      <c r="A32" s="220"/>
      <c r="B32" s="221"/>
      <c r="C32" s="222"/>
      <c r="D32" s="114"/>
      <c r="E32" s="115"/>
      <c r="F32" s="114"/>
      <c r="G32" s="115"/>
      <c r="H32" s="114"/>
      <c r="I32" s="3">
        <f t="shared" si="6"/>
        <v>0</v>
      </c>
      <c r="J32" s="112"/>
      <c r="K32" s="112"/>
      <c r="L32" s="112"/>
      <c r="M32" s="5">
        <f>SUM(I32-J32-K32-L32)</f>
        <v>0</v>
      </c>
      <c r="N32" s="128"/>
    </row>
    <row r="33" spans="1:14" x14ac:dyDescent="0.25">
      <c r="A33" s="220"/>
      <c r="B33" s="221"/>
      <c r="C33" s="222"/>
      <c r="D33" s="114"/>
      <c r="E33" s="115"/>
      <c r="F33" s="114"/>
      <c r="G33" s="115"/>
      <c r="H33" s="114"/>
      <c r="I33" s="3">
        <f t="shared" si="6"/>
        <v>0</v>
      </c>
      <c r="J33" s="112"/>
      <c r="K33" s="112"/>
      <c r="L33" s="112"/>
      <c r="M33" s="5">
        <f>SUM(I33-J33-K33-L33)</f>
        <v>0</v>
      </c>
      <c r="N33" s="128"/>
    </row>
    <row r="34" spans="1:14" x14ac:dyDescent="0.25">
      <c r="A34" s="220"/>
      <c r="B34" s="221"/>
      <c r="C34" s="222"/>
      <c r="D34" s="114"/>
      <c r="E34" s="115"/>
      <c r="F34" s="114"/>
      <c r="G34" s="115"/>
      <c r="H34" s="114"/>
      <c r="I34" s="3">
        <f t="shared" si="6"/>
        <v>0</v>
      </c>
      <c r="J34" s="112"/>
      <c r="K34" s="112"/>
      <c r="L34" s="112"/>
      <c r="M34" s="5">
        <f>SUM(I34-J34-K34-L34)</f>
        <v>0</v>
      </c>
      <c r="N34" s="128"/>
    </row>
    <row r="35" spans="1:14" x14ac:dyDescent="0.25">
      <c r="A35" s="220"/>
      <c r="B35" s="221"/>
      <c r="C35" s="222"/>
      <c r="D35" s="114"/>
      <c r="E35" s="115"/>
      <c r="F35" s="114"/>
      <c r="G35" s="115"/>
      <c r="H35" s="114"/>
      <c r="I35" s="3">
        <f t="shared" si="6"/>
        <v>0</v>
      </c>
      <c r="J35" s="112"/>
      <c r="K35" s="112"/>
      <c r="L35" s="112"/>
      <c r="M35" s="5">
        <f>SUM(I35-J35-K35-L35)</f>
        <v>0</v>
      </c>
      <c r="N35" s="128"/>
    </row>
    <row r="36" spans="1:14" x14ac:dyDescent="0.25">
      <c r="A36" s="223" t="s">
        <v>61</v>
      </c>
      <c r="B36" s="224"/>
      <c r="C36" s="224"/>
      <c r="D36" s="225"/>
      <c r="E36" s="6">
        <f t="shared" ref="E36" si="7">SUM(E31:E35)</f>
        <v>0</v>
      </c>
      <c r="F36" s="1"/>
      <c r="G36" s="6">
        <f t="shared" ref="G36:M36" si="8">SUM(G31:G35)</f>
        <v>0</v>
      </c>
      <c r="H36" s="1"/>
      <c r="I36" s="6">
        <f t="shared" si="8"/>
        <v>0</v>
      </c>
      <c r="J36" s="6">
        <f t="shared" si="8"/>
        <v>0</v>
      </c>
      <c r="K36" s="6">
        <f t="shared" si="8"/>
        <v>0</v>
      </c>
      <c r="L36" s="6">
        <f t="shared" si="8"/>
        <v>0</v>
      </c>
      <c r="M36" s="6">
        <f t="shared" si="8"/>
        <v>0</v>
      </c>
      <c r="N36" s="128"/>
    </row>
    <row r="37" spans="1:14" x14ac:dyDescent="0.25">
      <c r="A37" s="22"/>
      <c r="B37" s="29"/>
      <c r="C37" s="29"/>
      <c r="D37" s="29"/>
      <c r="E37" s="32"/>
      <c r="F37" s="31"/>
      <c r="G37" s="32"/>
      <c r="H37" s="31"/>
      <c r="I37" s="31"/>
      <c r="J37" s="32"/>
      <c r="K37" s="32"/>
      <c r="L37" s="32"/>
      <c r="M37" s="33"/>
      <c r="N37" s="17"/>
    </row>
    <row r="38" spans="1:14" ht="17.25" x14ac:dyDescent="0.3">
      <c r="A38" s="285" t="s">
        <v>64</v>
      </c>
      <c r="B38" s="285"/>
      <c r="C38" s="285"/>
      <c r="D38" s="57" t="s">
        <v>60</v>
      </c>
      <c r="E38" s="26"/>
      <c r="F38" s="27"/>
      <c r="G38" s="27"/>
      <c r="H38" s="27"/>
      <c r="I38" s="27"/>
      <c r="J38" s="27"/>
      <c r="K38" s="27"/>
      <c r="L38" s="27"/>
      <c r="M38" s="28"/>
      <c r="N38" s="34"/>
    </row>
    <row r="39" spans="1:14" x14ac:dyDescent="0.25">
      <c r="A39" s="220"/>
      <c r="B39" s="221"/>
      <c r="C39" s="222"/>
      <c r="D39" s="114"/>
      <c r="E39" s="117"/>
      <c r="F39" s="118"/>
      <c r="G39" s="117"/>
      <c r="H39" s="118"/>
      <c r="I39" s="58">
        <f t="shared" ref="I39:I41" si="9">SUM(E39*F39)+(G39*H39)</f>
        <v>0</v>
      </c>
      <c r="J39" s="119"/>
      <c r="K39" s="119"/>
      <c r="L39" s="119"/>
      <c r="M39" s="11">
        <f>SUM(I39-J39-K39-L39)</f>
        <v>0</v>
      </c>
      <c r="N39" s="128"/>
    </row>
    <row r="40" spans="1:14" x14ac:dyDescent="0.25">
      <c r="A40" s="301"/>
      <c r="B40" s="301"/>
      <c r="C40" s="301"/>
      <c r="D40" s="114"/>
      <c r="E40" s="115"/>
      <c r="F40" s="114"/>
      <c r="G40" s="115"/>
      <c r="H40" s="114"/>
      <c r="I40" s="3">
        <f t="shared" si="9"/>
        <v>0</v>
      </c>
      <c r="J40" s="112"/>
      <c r="K40" s="112"/>
      <c r="L40" s="119"/>
      <c r="M40" s="11">
        <f>SUM(I40-J40-K40-L40)</f>
        <v>0</v>
      </c>
      <c r="N40" s="128"/>
    </row>
    <row r="41" spans="1:14" x14ac:dyDescent="0.25">
      <c r="A41" s="301"/>
      <c r="B41" s="301"/>
      <c r="C41" s="301"/>
      <c r="D41" s="114"/>
      <c r="E41" s="115"/>
      <c r="F41" s="114"/>
      <c r="G41" s="115"/>
      <c r="H41" s="114"/>
      <c r="I41" s="3">
        <f t="shared" si="9"/>
        <v>0</v>
      </c>
      <c r="J41" s="112"/>
      <c r="K41" s="112"/>
      <c r="L41" s="112"/>
      <c r="M41" s="5">
        <f>SUM(I41-J41-K41-L41)</f>
        <v>0</v>
      </c>
      <c r="N41" s="128"/>
    </row>
    <row r="42" spans="1:14" x14ac:dyDescent="0.25">
      <c r="A42" s="223" t="s">
        <v>61</v>
      </c>
      <c r="B42" s="224"/>
      <c r="C42" s="224"/>
      <c r="D42" s="225"/>
      <c r="E42" s="6">
        <f t="shared" ref="E42" si="10">SUM(E39:E41)</f>
        <v>0</v>
      </c>
      <c r="F42" s="1"/>
      <c r="G42" s="6">
        <f t="shared" ref="G42" si="11">SUM(G39:G41)</f>
        <v>0</v>
      </c>
      <c r="H42" s="1"/>
      <c r="I42" s="6">
        <f t="shared" ref="I42:M42" si="12">SUM(I39:I41)</f>
        <v>0</v>
      </c>
      <c r="J42" s="6">
        <f t="shared" si="12"/>
        <v>0</v>
      </c>
      <c r="K42" s="6">
        <f t="shared" si="12"/>
        <v>0</v>
      </c>
      <c r="L42" s="6">
        <f t="shared" si="12"/>
        <v>0</v>
      </c>
      <c r="M42" s="6">
        <f t="shared" si="12"/>
        <v>0</v>
      </c>
      <c r="N42" s="128"/>
    </row>
    <row r="43" spans="1:14" x14ac:dyDescent="0.25">
      <c r="A43" s="22"/>
      <c r="B43" s="29"/>
      <c r="C43" s="29"/>
      <c r="D43" s="29"/>
      <c r="E43" s="30"/>
      <c r="F43" s="60"/>
      <c r="G43" s="30"/>
      <c r="H43" s="60"/>
      <c r="I43" s="60"/>
      <c r="J43" s="30"/>
      <c r="K43" s="30"/>
      <c r="L43" s="30"/>
      <c r="M43" s="61"/>
      <c r="N43" s="17"/>
    </row>
    <row r="44" spans="1:14" ht="17.25" x14ac:dyDescent="0.25">
      <c r="A44" s="292" t="s">
        <v>65</v>
      </c>
      <c r="B44" s="293"/>
      <c r="C44" s="293"/>
      <c r="D44" s="293"/>
      <c r="E44" s="62"/>
      <c r="F44" s="59"/>
      <c r="G44" s="27"/>
      <c r="H44" s="27"/>
      <c r="I44" s="27"/>
      <c r="J44" s="27"/>
      <c r="K44" s="27"/>
      <c r="L44" s="133"/>
      <c r="M44" s="28"/>
      <c r="N44" s="34"/>
    </row>
    <row r="45" spans="1:14" ht="28.5" customHeight="1" x14ac:dyDescent="0.25">
      <c r="A45" s="294" t="s">
        <v>66</v>
      </c>
      <c r="B45" s="295"/>
      <c r="C45" s="296"/>
      <c r="D45" s="65" t="s">
        <v>67</v>
      </c>
      <c r="E45" s="66">
        <v>25</v>
      </c>
      <c r="F45" s="120"/>
      <c r="G45" s="66">
        <v>25</v>
      </c>
      <c r="H45" s="120"/>
      <c r="I45" s="67">
        <f>SUM(E45*F45)+(G45*H45)</f>
        <v>0</v>
      </c>
      <c r="J45" s="121"/>
      <c r="K45" s="214"/>
      <c r="L45" s="121"/>
      <c r="M45" s="56">
        <f>SUM(I45-J45-K45-L45)</f>
        <v>0</v>
      </c>
      <c r="N45" s="130"/>
    </row>
    <row r="46" spans="1:14" x14ac:dyDescent="0.25">
      <c r="A46" s="22"/>
      <c r="B46" s="29"/>
      <c r="C46" s="29"/>
      <c r="D46" s="29"/>
      <c r="E46" s="32"/>
      <c r="F46" s="31"/>
      <c r="G46" s="32"/>
      <c r="H46" s="31"/>
      <c r="I46" s="31"/>
      <c r="J46" s="32"/>
      <c r="K46" s="32"/>
      <c r="L46" s="32"/>
      <c r="M46" s="33"/>
      <c r="N46" s="17"/>
    </row>
    <row r="47" spans="1:14" ht="17.25" x14ac:dyDescent="0.3">
      <c r="A47" s="297" t="s">
        <v>68</v>
      </c>
      <c r="B47" s="297"/>
      <c r="C47" s="297"/>
      <c r="D47" s="297"/>
      <c r="E47" s="63" t="s">
        <v>69</v>
      </c>
      <c r="F47" s="27"/>
      <c r="G47" s="27"/>
      <c r="H47" s="27"/>
      <c r="I47" s="27"/>
      <c r="J47" s="27"/>
      <c r="K47" s="27"/>
      <c r="L47" s="27"/>
      <c r="M47" s="28"/>
      <c r="N47" s="34"/>
    </row>
    <row r="48" spans="1:14" x14ac:dyDescent="0.25">
      <c r="A48" s="40" t="s">
        <v>70</v>
      </c>
      <c r="B48" s="123"/>
      <c r="C48" s="124"/>
      <c r="D48" s="41" t="s">
        <v>71</v>
      </c>
      <c r="E48" s="42">
        <f>SUM(B48*C48)</f>
        <v>0</v>
      </c>
      <c r="F48" s="122"/>
      <c r="G48" s="43">
        <v>0</v>
      </c>
      <c r="H48" s="122"/>
      <c r="I48" s="43">
        <f t="shared" ref="I48:I53" si="13">SUM(E48*F48)+(G48*H48)</f>
        <v>0</v>
      </c>
      <c r="J48" s="123"/>
      <c r="K48" s="123"/>
      <c r="L48" s="123"/>
      <c r="M48" s="64">
        <f t="shared" ref="M48:M53" si="14">SUM(I48-J48-K48-L48)</f>
        <v>0</v>
      </c>
      <c r="N48" s="130"/>
    </row>
    <row r="49" spans="1:14" x14ac:dyDescent="0.25">
      <c r="A49" s="40" t="s">
        <v>72</v>
      </c>
      <c r="B49" s="123"/>
      <c r="C49" s="125"/>
      <c r="D49" s="41" t="s">
        <v>71</v>
      </c>
      <c r="E49" s="42">
        <f>SUM(B49*C49)</f>
        <v>0</v>
      </c>
      <c r="F49" s="122"/>
      <c r="G49" s="43">
        <v>0</v>
      </c>
      <c r="H49" s="122"/>
      <c r="I49" s="43">
        <f t="shared" si="13"/>
        <v>0</v>
      </c>
      <c r="J49" s="123"/>
      <c r="K49" s="123"/>
      <c r="L49" s="123"/>
      <c r="M49" s="64">
        <f t="shared" si="14"/>
        <v>0</v>
      </c>
      <c r="N49" s="130"/>
    </row>
    <row r="50" spans="1:14" x14ac:dyDescent="0.25">
      <c r="A50" s="44" t="s">
        <v>73</v>
      </c>
      <c r="B50" s="45"/>
      <c r="C50" s="45"/>
      <c r="D50" s="46"/>
      <c r="E50" s="5">
        <v>7</v>
      </c>
      <c r="F50" s="114"/>
      <c r="G50" s="5">
        <v>4.25</v>
      </c>
      <c r="H50" s="114"/>
      <c r="I50" s="3">
        <f t="shared" si="13"/>
        <v>0</v>
      </c>
      <c r="J50" s="123"/>
      <c r="K50" s="123"/>
      <c r="L50" s="123"/>
      <c r="M50" s="64">
        <f t="shared" si="14"/>
        <v>0</v>
      </c>
      <c r="N50" s="130"/>
    </row>
    <row r="51" spans="1:14" x14ac:dyDescent="0.25">
      <c r="A51" s="44" t="s">
        <v>106</v>
      </c>
      <c r="B51" s="45"/>
      <c r="C51" s="45"/>
      <c r="D51" s="46"/>
      <c r="E51" s="5"/>
      <c r="F51" s="114"/>
      <c r="G51" s="5">
        <v>0</v>
      </c>
      <c r="H51" s="114"/>
      <c r="I51" s="3">
        <f t="shared" si="13"/>
        <v>0</v>
      </c>
      <c r="J51" s="112"/>
      <c r="K51" s="112"/>
      <c r="L51" s="112"/>
      <c r="M51" s="7">
        <f t="shared" si="14"/>
        <v>0</v>
      </c>
      <c r="N51" s="128"/>
    </row>
    <row r="52" spans="1:14" x14ac:dyDescent="0.25">
      <c r="A52" s="298" t="s">
        <v>74</v>
      </c>
      <c r="B52" s="299"/>
      <c r="C52" s="299"/>
      <c r="D52" s="300"/>
      <c r="E52" s="5"/>
      <c r="F52" s="114"/>
      <c r="G52" s="3">
        <v>0</v>
      </c>
      <c r="H52" s="114"/>
      <c r="I52" s="3">
        <f t="shared" si="13"/>
        <v>0</v>
      </c>
      <c r="J52" s="112"/>
      <c r="K52" s="112"/>
      <c r="L52" s="112"/>
      <c r="M52" s="5">
        <f t="shared" si="14"/>
        <v>0</v>
      </c>
      <c r="N52" s="128"/>
    </row>
    <row r="53" spans="1:14" x14ac:dyDescent="0.25">
      <c r="A53" s="298" t="s">
        <v>75</v>
      </c>
      <c r="B53" s="299"/>
      <c r="C53" s="299"/>
      <c r="D53" s="300"/>
      <c r="E53" s="5"/>
      <c r="F53" s="114"/>
      <c r="G53" s="3">
        <v>0</v>
      </c>
      <c r="H53" s="114"/>
      <c r="I53" s="3">
        <f t="shared" si="13"/>
        <v>0</v>
      </c>
      <c r="J53" s="112"/>
      <c r="K53" s="112"/>
      <c r="L53" s="112"/>
      <c r="M53" s="5">
        <f t="shared" si="14"/>
        <v>0</v>
      </c>
      <c r="N53" s="128"/>
    </row>
    <row r="54" spans="1:14" x14ac:dyDescent="0.25">
      <c r="A54" s="223" t="s">
        <v>61</v>
      </c>
      <c r="B54" s="224"/>
      <c r="C54" s="224"/>
      <c r="D54" s="225"/>
      <c r="E54" s="8">
        <f t="shared" ref="E54" si="15">SUM(E48:E53)</f>
        <v>7</v>
      </c>
      <c r="F54" s="1"/>
      <c r="G54" s="9">
        <f t="shared" ref="G54" si="16">SUM(G48:G53)</f>
        <v>4.25</v>
      </c>
      <c r="H54" s="1"/>
      <c r="I54" s="6">
        <f>SUM(I48:I53)</f>
        <v>0</v>
      </c>
      <c r="J54" s="6">
        <f t="shared" ref="J54:M54" si="17">SUM(J48:J53)</f>
        <v>0</v>
      </c>
      <c r="K54" s="6">
        <f t="shared" si="17"/>
        <v>0</v>
      </c>
      <c r="L54" s="6">
        <f t="shared" si="17"/>
        <v>0</v>
      </c>
      <c r="M54" s="6">
        <f t="shared" si="17"/>
        <v>0</v>
      </c>
      <c r="N54" s="128"/>
    </row>
    <row r="55" spans="1:14" ht="17.25" x14ac:dyDescent="0.3">
      <c r="A55" s="289" t="s">
        <v>76</v>
      </c>
      <c r="B55" s="289"/>
      <c r="C55" s="289"/>
      <c r="D55" s="289"/>
      <c r="E55" s="8">
        <f>SUM(E22,E28,E36,E42,E45,E54)</f>
        <v>32</v>
      </c>
      <c r="F55" s="2"/>
      <c r="G55" s="8">
        <f>SUM(G22,G28,G36,G42,G45,G54)</f>
        <v>29.25</v>
      </c>
      <c r="H55" s="2"/>
      <c r="I55" s="83">
        <f t="shared" ref="I55:M55" si="18">SUM(I22,I28,I36,I42,I45,I54)</f>
        <v>0</v>
      </c>
      <c r="J55" s="83">
        <f t="shared" si="18"/>
        <v>0</v>
      </c>
      <c r="K55" s="83">
        <f t="shared" si="18"/>
        <v>0</v>
      </c>
      <c r="L55" s="83">
        <f>SUM(L22,L28,L36,L42,L54)</f>
        <v>0</v>
      </c>
      <c r="M55" s="83">
        <f t="shared" si="18"/>
        <v>0</v>
      </c>
      <c r="N55" s="4"/>
    </row>
    <row r="56" spans="1:14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4" ht="30" x14ac:dyDescent="0.25">
      <c r="F57" s="1" t="s">
        <v>14</v>
      </c>
      <c r="G57" s="71" t="s">
        <v>77</v>
      </c>
    </row>
    <row r="58" spans="1:14" x14ac:dyDescent="0.25">
      <c r="A58" s="268" t="s">
        <v>78</v>
      </c>
      <c r="B58" s="268"/>
      <c r="C58" s="268"/>
      <c r="D58" s="268"/>
      <c r="E58" s="3">
        <f>SUM(L55)</f>
        <v>0</v>
      </c>
      <c r="F58" s="114"/>
      <c r="G58" s="3" t="e">
        <f>SUM(E58/F58)</f>
        <v>#DIV/0!</v>
      </c>
    </row>
  </sheetData>
  <mergeCells count="61">
    <mergeCell ref="A54:D54"/>
    <mergeCell ref="A55:D55"/>
    <mergeCell ref="L3:M3"/>
    <mergeCell ref="A58:D58"/>
    <mergeCell ref="A44:D44"/>
    <mergeCell ref="A45:C45"/>
    <mergeCell ref="A47:D47"/>
    <mergeCell ref="A52:D52"/>
    <mergeCell ref="A53:D53"/>
    <mergeCell ref="A38:C38"/>
    <mergeCell ref="A39:C39"/>
    <mergeCell ref="A40:C40"/>
    <mergeCell ref="A41:C41"/>
    <mergeCell ref="A42:D42"/>
    <mergeCell ref="A25:C25"/>
    <mergeCell ref="A26:C26"/>
    <mergeCell ref="A15:D15"/>
    <mergeCell ref="A27:C27"/>
    <mergeCell ref="A28:D28"/>
    <mergeCell ref="A33:C33"/>
    <mergeCell ref="A16:M16"/>
    <mergeCell ref="A17:D17"/>
    <mergeCell ref="A20:C20"/>
    <mergeCell ref="A22:D22"/>
    <mergeCell ref="A24:C24"/>
    <mergeCell ref="A19:C19"/>
    <mergeCell ref="A21:C21"/>
    <mergeCell ref="A18:C18"/>
    <mergeCell ref="A30:C30"/>
    <mergeCell ref="A32:C32"/>
    <mergeCell ref="A31:C31"/>
    <mergeCell ref="A8:D8"/>
    <mergeCell ref="A12:D12"/>
    <mergeCell ref="K12:L12"/>
    <mergeCell ref="A13:D13"/>
    <mergeCell ref="A14:D14"/>
    <mergeCell ref="K13:L13"/>
    <mergeCell ref="A1:M1"/>
    <mergeCell ref="A2:D2"/>
    <mergeCell ref="F2:H2"/>
    <mergeCell ref="L2:M2"/>
    <mergeCell ref="A3:B3"/>
    <mergeCell ref="C3:D3"/>
    <mergeCell ref="G3:H3"/>
    <mergeCell ref="I3:K3"/>
    <mergeCell ref="A34:C34"/>
    <mergeCell ref="A35:C35"/>
    <mergeCell ref="A36:D36"/>
    <mergeCell ref="A4:D4"/>
    <mergeCell ref="H4:M4"/>
    <mergeCell ref="A5:D5"/>
    <mergeCell ref="K5:L5"/>
    <mergeCell ref="A6:D6"/>
    <mergeCell ref="K6:L6"/>
    <mergeCell ref="A7:M7"/>
    <mergeCell ref="A9:B11"/>
    <mergeCell ref="C9:D9"/>
    <mergeCell ref="C10:D10"/>
    <mergeCell ref="K10:L10"/>
    <mergeCell ref="C11:D11"/>
    <mergeCell ref="K11:L11"/>
  </mergeCells>
  <pageMargins left="0.45833333333333298" right="0.41666666666666702" top="0.54166666666666696" bottom="0.75" header="0.3" footer="0.3"/>
  <pageSetup paperSize="3" scale="91" orientation="portrait" r:id="rId1"/>
  <headerFooter>
    <oddFooter>&amp;L&amp;Z&amp;F&amp;RLast Review 8.20| Created 11.15
 | Authority D PS|GSMWLP #4715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8F4CC-FD28-4B0E-B5F7-132322C1A793}">
  <dimension ref="A1:N48"/>
  <sheetViews>
    <sheetView zoomScale="90" zoomScaleNormal="90" workbookViewId="0">
      <selection activeCell="E41" sqref="E41"/>
    </sheetView>
  </sheetViews>
  <sheetFormatPr defaultRowHeight="15" x14ac:dyDescent="0.25"/>
  <cols>
    <col min="3" max="3" width="10.85546875" customWidth="1"/>
    <col min="4" max="4" width="25.140625" customWidth="1"/>
    <col min="5" max="5" width="9.140625" customWidth="1"/>
    <col min="6" max="6" width="9.5703125" customWidth="1"/>
    <col min="7" max="7" width="9.140625" customWidth="1"/>
    <col min="8" max="8" width="10.140625" customWidth="1"/>
    <col min="9" max="9" width="9.7109375" customWidth="1"/>
    <col min="10" max="10" width="8.85546875" customWidth="1"/>
    <col min="12" max="12" width="11" customWidth="1"/>
    <col min="13" max="13" width="12.7109375" customWidth="1"/>
    <col min="14" max="14" width="2.85546875" customWidth="1"/>
  </cols>
  <sheetData>
    <row r="1" spans="1:14" ht="24" thickBot="1" x14ac:dyDescent="0.4">
      <c r="A1" s="251" t="s">
        <v>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3"/>
    </row>
    <row r="2" spans="1:14" ht="24" customHeight="1" x14ac:dyDescent="0.25">
      <c r="A2" s="254" t="s">
        <v>10</v>
      </c>
      <c r="B2" s="255"/>
      <c r="C2" s="255"/>
      <c r="D2" s="255"/>
      <c r="E2" s="104"/>
      <c r="F2" s="255" t="s">
        <v>11</v>
      </c>
      <c r="G2" s="255"/>
      <c r="H2" s="255"/>
      <c r="I2" s="105"/>
      <c r="J2" s="38"/>
      <c r="K2" s="68" t="s">
        <v>12</v>
      </c>
      <c r="L2" s="256"/>
      <c r="M2" s="257"/>
    </row>
    <row r="3" spans="1:14" ht="27" customHeight="1" thickBot="1" x14ac:dyDescent="0.35">
      <c r="A3" s="258" t="s">
        <v>13</v>
      </c>
      <c r="B3" s="259"/>
      <c r="C3" s="260"/>
      <c r="D3" s="261"/>
      <c r="E3" s="89" t="s">
        <v>14</v>
      </c>
      <c r="F3" s="89" t="s">
        <v>15</v>
      </c>
      <c r="G3" s="262" t="s">
        <v>16</v>
      </c>
      <c r="H3" s="263"/>
      <c r="I3" s="264"/>
      <c r="J3" s="264"/>
      <c r="K3" s="264"/>
      <c r="L3" s="290"/>
      <c r="M3" s="291"/>
    </row>
    <row r="4" spans="1:14" x14ac:dyDescent="0.25">
      <c r="A4" s="226" t="s">
        <v>17</v>
      </c>
      <c r="B4" s="227"/>
      <c r="C4" s="227"/>
      <c r="D4" s="228"/>
      <c r="E4" s="106"/>
      <c r="F4" s="107"/>
      <c r="G4" s="15"/>
      <c r="H4" s="229" t="s">
        <v>18</v>
      </c>
      <c r="I4" s="230"/>
      <c r="J4" s="230"/>
      <c r="K4" s="230"/>
      <c r="L4" s="230"/>
      <c r="M4" s="231"/>
    </row>
    <row r="5" spans="1:14" x14ac:dyDescent="0.25">
      <c r="A5" s="226" t="s">
        <v>19</v>
      </c>
      <c r="B5" s="227"/>
      <c r="C5" s="227"/>
      <c r="D5" s="228"/>
      <c r="E5" s="108"/>
      <c r="F5" s="109"/>
      <c r="G5" s="14"/>
      <c r="H5" s="12" t="s">
        <v>20</v>
      </c>
      <c r="I5" s="13"/>
      <c r="J5" s="34">
        <v>364.48</v>
      </c>
      <c r="K5" s="232" t="s">
        <v>21</v>
      </c>
      <c r="L5" s="233"/>
      <c r="M5" s="136">
        <v>308</v>
      </c>
    </row>
    <row r="6" spans="1:14" ht="15.75" thickBot="1" x14ac:dyDescent="0.3">
      <c r="A6" s="226" t="s">
        <v>22</v>
      </c>
      <c r="B6" s="227"/>
      <c r="C6" s="227"/>
      <c r="D6" s="228"/>
      <c r="E6" s="101">
        <f>SUM(E4:E5)</f>
        <v>0</v>
      </c>
      <c r="F6" s="102">
        <f>SUM(F4:F5)</f>
        <v>0</v>
      </c>
      <c r="G6" s="16"/>
      <c r="H6" s="134" t="s">
        <v>23</v>
      </c>
      <c r="I6" s="135"/>
      <c r="J6" s="213">
        <v>1657.54</v>
      </c>
      <c r="K6" s="234" t="s">
        <v>24</v>
      </c>
      <c r="L6" s="235"/>
      <c r="M6" s="137">
        <v>2364</v>
      </c>
    </row>
    <row r="7" spans="1:14" ht="17.25" x14ac:dyDescent="0.3">
      <c r="A7" s="236" t="s">
        <v>25</v>
      </c>
      <c r="B7" s="237"/>
      <c r="C7" s="237"/>
      <c r="D7" s="237"/>
      <c r="E7" s="237"/>
      <c r="F7" s="237"/>
      <c r="G7" s="238"/>
      <c r="H7" s="238"/>
      <c r="I7" s="238"/>
      <c r="J7" s="238"/>
      <c r="K7" s="238"/>
      <c r="L7" s="238"/>
      <c r="M7" s="239"/>
    </row>
    <row r="8" spans="1:14" ht="94.5" customHeight="1" x14ac:dyDescent="0.25">
      <c r="A8" s="265"/>
      <c r="B8" s="266"/>
      <c r="C8" s="266"/>
      <c r="D8" s="267"/>
      <c r="E8" s="80" t="s">
        <v>26</v>
      </c>
      <c r="F8" s="81" t="s">
        <v>27</v>
      </c>
      <c r="G8" s="82" t="s">
        <v>28</v>
      </c>
      <c r="H8" s="81" t="s">
        <v>29</v>
      </c>
      <c r="I8" s="81" t="s">
        <v>30</v>
      </c>
      <c r="J8" s="95" t="s">
        <v>31</v>
      </c>
      <c r="K8" s="99" t="s">
        <v>32</v>
      </c>
      <c r="L8" s="100" t="s">
        <v>33</v>
      </c>
      <c r="M8" s="94" t="s">
        <v>34</v>
      </c>
    </row>
    <row r="9" spans="1:14" ht="15" customHeight="1" x14ac:dyDescent="0.25">
      <c r="A9" s="240" t="s">
        <v>35</v>
      </c>
      <c r="B9" s="241"/>
      <c r="C9" s="226" t="s">
        <v>36</v>
      </c>
      <c r="D9" s="228"/>
      <c r="E9" s="110"/>
      <c r="F9" s="47"/>
      <c r="I9" s="18"/>
      <c r="J9" s="215">
        <f>SUM(E9:E11)</f>
        <v>0</v>
      </c>
      <c r="K9" s="19">
        <f>SUM(E12:E13)</f>
        <v>0</v>
      </c>
      <c r="L9" s="18">
        <f>SUM(J15:L15)</f>
        <v>0</v>
      </c>
      <c r="M9" s="19">
        <f>SUM(E15,L9)</f>
        <v>0</v>
      </c>
    </row>
    <row r="10" spans="1:14" x14ac:dyDescent="0.25">
      <c r="A10" s="242"/>
      <c r="B10" s="243"/>
      <c r="C10" s="226" t="s">
        <v>37</v>
      </c>
      <c r="D10" s="228"/>
      <c r="E10" s="111">
        <v>0</v>
      </c>
      <c r="F10" s="47"/>
      <c r="I10" s="18"/>
      <c r="J10" s="18"/>
      <c r="K10" s="246" t="s">
        <v>38</v>
      </c>
      <c r="L10" s="247"/>
      <c r="M10" s="96">
        <f>SUM(I15)</f>
        <v>0</v>
      </c>
    </row>
    <row r="11" spans="1:14" x14ac:dyDescent="0.25">
      <c r="A11" s="244"/>
      <c r="B11" s="245"/>
      <c r="C11" s="248" t="s">
        <v>39</v>
      </c>
      <c r="D11" s="249"/>
      <c r="E11" s="48">
        <f>SUM(G11*I11)</f>
        <v>0</v>
      </c>
      <c r="F11" s="108"/>
      <c r="G11" s="49">
        <v>0.2</v>
      </c>
      <c r="H11" s="1"/>
      <c r="I11" s="113"/>
      <c r="J11" s="18"/>
      <c r="K11" s="250" t="s">
        <v>40</v>
      </c>
      <c r="L11" s="250"/>
      <c r="M11" s="19">
        <f>SUM(M9-M10)</f>
        <v>0</v>
      </c>
    </row>
    <row r="12" spans="1:14" x14ac:dyDescent="0.25">
      <c r="A12" s="268" t="s">
        <v>41</v>
      </c>
      <c r="B12" s="268"/>
      <c r="C12" s="268"/>
      <c r="D12" s="268"/>
      <c r="E12" s="48">
        <f>SUM(G12*I12)</f>
        <v>0</v>
      </c>
      <c r="F12" s="108"/>
      <c r="G12" s="112">
        <v>0.7</v>
      </c>
      <c r="H12" s="108"/>
      <c r="I12" s="69">
        <f>SUM(F12*H12)</f>
        <v>0</v>
      </c>
      <c r="J12" s="52"/>
      <c r="K12" s="269" t="s">
        <v>42</v>
      </c>
      <c r="L12" s="269"/>
      <c r="M12" s="97">
        <f>SUM(M11/G12)*-1</f>
        <v>0</v>
      </c>
    </row>
    <row r="13" spans="1:14" x14ac:dyDescent="0.25">
      <c r="A13" s="268" t="s">
        <v>43</v>
      </c>
      <c r="B13" s="268"/>
      <c r="C13" s="268"/>
      <c r="D13" s="268"/>
      <c r="E13" s="3">
        <f>SUM(G13*I12)</f>
        <v>0</v>
      </c>
      <c r="F13" s="1"/>
      <c r="G13" s="112">
        <v>0.03</v>
      </c>
      <c r="H13" s="1"/>
      <c r="I13" s="70"/>
      <c r="J13" s="18"/>
      <c r="K13" s="271" t="s">
        <v>44</v>
      </c>
      <c r="L13" s="271"/>
      <c r="M13" s="98" t="e">
        <f>SUM(M12/F12)</f>
        <v>#DIV/0!</v>
      </c>
    </row>
    <row r="14" spans="1:14" ht="39" x14ac:dyDescent="0.25">
      <c r="A14" s="270" t="s">
        <v>45</v>
      </c>
      <c r="B14" s="270"/>
      <c r="C14" s="270"/>
      <c r="D14" s="270"/>
      <c r="E14" s="103"/>
      <c r="F14" s="72"/>
      <c r="G14" s="73"/>
      <c r="H14" s="85"/>
      <c r="I14" s="76" t="s">
        <v>38</v>
      </c>
      <c r="J14" s="166" t="s">
        <v>46</v>
      </c>
      <c r="K14" s="77" t="s">
        <v>47</v>
      </c>
      <c r="L14" s="78" t="s">
        <v>48</v>
      </c>
      <c r="M14" s="79" t="s">
        <v>49</v>
      </c>
    </row>
    <row r="15" spans="1:14" ht="15.75" thickBot="1" x14ac:dyDescent="0.3">
      <c r="A15" s="272" t="s">
        <v>22</v>
      </c>
      <c r="B15" s="273"/>
      <c r="C15" s="273"/>
      <c r="D15" s="274"/>
      <c r="E15" s="84">
        <f>SUM(E9:E14)</f>
        <v>0</v>
      </c>
      <c r="F15" s="86"/>
      <c r="G15" s="87"/>
      <c r="H15" s="88"/>
      <c r="I15" s="50">
        <f>SUM(I32,I35,I44)</f>
        <v>0</v>
      </c>
      <c r="J15" s="51">
        <f>SUM(J32,J35,J44)</f>
        <v>0</v>
      </c>
      <c r="K15" s="51">
        <f t="shared" ref="K15:L15" si="0">SUM(K32,K35,K44)</f>
        <v>0</v>
      </c>
      <c r="L15" s="51">
        <f t="shared" si="0"/>
        <v>0</v>
      </c>
      <c r="M15" s="51">
        <f>SUM(M32,M35,M44)</f>
        <v>0</v>
      </c>
      <c r="N15" s="4"/>
    </row>
    <row r="16" spans="1:14" ht="15.75" thickBot="1" x14ac:dyDescent="0.3">
      <c r="A16" s="278"/>
      <c r="B16" s="279"/>
      <c r="C16" s="279"/>
      <c r="D16" s="279"/>
      <c r="E16" s="279"/>
      <c r="F16" s="280"/>
      <c r="G16" s="280"/>
      <c r="H16" s="280"/>
      <c r="I16" s="279"/>
      <c r="J16" s="279"/>
      <c r="K16" s="279"/>
      <c r="L16" s="279"/>
      <c r="M16" s="281"/>
      <c r="N16" s="126"/>
    </row>
    <row r="17" spans="1:14" ht="79.5" customHeight="1" thickBot="1" x14ac:dyDescent="0.3">
      <c r="A17" s="282" t="s">
        <v>50</v>
      </c>
      <c r="B17" s="283"/>
      <c r="C17" s="283"/>
      <c r="D17" s="284"/>
      <c r="E17" s="91" t="s">
        <v>51</v>
      </c>
      <c r="F17" s="92" t="s">
        <v>52</v>
      </c>
      <c r="G17" s="92" t="s">
        <v>53</v>
      </c>
      <c r="H17" s="93" t="s">
        <v>54</v>
      </c>
      <c r="I17" s="74" t="s">
        <v>55</v>
      </c>
      <c r="J17" s="131" t="s">
        <v>56</v>
      </c>
      <c r="K17" s="131" t="s">
        <v>57</v>
      </c>
      <c r="L17" s="90" t="s">
        <v>48</v>
      </c>
      <c r="M17" s="75" t="s">
        <v>58</v>
      </c>
      <c r="N17" s="127"/>
    </row>
    <row r="18" spans="1:14" ht="17.25" x14ac:dyDescent="0.3">
      <c r="A18" s="286" t="s">
        <v>59</v>
      </c>
      <c r="B18" s="287"/>
      <c r="C18" s="288"/>
      <c r="D18" s="53" t="s">
        <v>60</v>
      </c>
      <c r="E18" s="20"/>
      <c r="F18" s="21"/>
      <c r="G18" s="21"/>
      <c r="H18" s="21"/>
      <c r="I18" s="21"/>
      <c r="J18" s="21"/>
      <c r="K18" s="21"/>
      <c r="L18" s="21"/>
      <c r="M18" s="36"/>
      <c r="N18" s="34"/>
    </row>
    <row r="19" spans="1:14" x14ac:dyDescent="0.25">
      <c r="A19" s="220"/>
      <c r="B19" s="221"/>
      <c r="C19" s="222"/>
      <c r="D19" s="114"/>
      <c r="E19" s="115"/>
      <c r="F19" s="114"/>
      <c r="G19" s="115"/>
      <c r="H19" s="114"/>
      <c r="I19" s="3">
        <f>SUM(E19*F19)+(G19*H19)</f>
        <v>0</v>
      </c>
      <c r="J19" s="112"/>
      <c r="K19" s="112"/>
      <c r="L19" s="112"/>
      <c r="M19" s="5">
        <f>SUM(I19-J19-K19-L19)</f>
        <v>0</v>
      </c>
      <c r="N19" s="128"/>
    </row>
    <row r="20" spans="1:14" x14ac:dyDescent="0.25">
      <c r="A20" s="220"/>
      <c r="B20" s="221"/>
      <c r="C20" s="222"/>
      <c r="D20" s="116"/>
      <c r="E20" s="115"/>
      <c r="F20" s="114"/>
      <c r="G20" s="115"/>
      <c r="H20" s="114"/>
      <c r="I20" s="3">
        <f>SUM(E20*F20)+(G20*H20)</f>
        <v>0</v>
      </c>
      <c r="J20" s="112"/>
      <c r="K20" s="112"/>
      <c r="L20" s="112"/>
      <c r="M20" s="5">
        <f>SUM(I20-J20-K20-L20)</f>
        <v>0</v>
      </c>
      <c r="N20" s="128"/>
    </row>
    <row r="21" spans="1:14" ht="17.25" x14ac:dyDescent="0.3">
      <c r="A21" s="285" t="s">
        <v>62</v>
      </c>
      <c r="B21" s="285"/>
      <c r="C21" s="285"/>
      <c r="D21" s="37" t="s">
        <v>60</v>
      </c>
      <c r="E21" s="26"/>
      <c r="F21" s="27"/>
      <c r="G21" s="27"/>
      <c r="H21" s="27"/>
      <c r="I21" s="27"/>
      <c r="J21" s="27"/>
      <c r="K21" s="27"/>
      <c r="L21" s="27"/>
      <c r="M21" s="28"/>
      <c r="N21" s="34"/>
    </row>
    <row r="22" spans="1:14" x14ac:dyDescent="0.25">
      <c r="A22" s="220"/>
      <c r="B22" s="221"/>
      <c r="C22" s="222"/>
      <c r="D22" s="114"/>
      <c r="E22" s="115"/>
      <c r="F22" s="114"/>
      <c r="G22" s="115"/>
      <c r="H22" s="114"/>
      <c r="I22" s="3">
        <f t="shared" ref="I22:I23" si="1">SUM(E22*F22)+(G22*H22)</f>
        <v>0</v>
      </c>
      <c r="J22" s="112"/>
      <c r="K22" s="112"/>
      <c r="L22" s="112"/>
      <c r="M22" s="5">
        <f>SUM(I22-J22-K22-L22)</f>
        <v>0</v>
      </c>
      <c r="N22" s="128"/>
    </row>
    <row r="23" spans="1:14" x14ac:dyDescent="0.25">
      <c r="A23" s="275"/>
      <c r="B23" s="276"/>
      <c r="C23" s="277"/>
      <c r="D23" s="114"/>
      <c r="E23" s="115"/>
      <c r="F23" s="114"/>
      <c r="G23" s="115"/>
      <c r="H23" s="114"/>
      <c r="I23" s="3">
        <f t="shared" si="1"/>
        <v>0</v>
      </c>
      <c r="J23" s="112"/>
      <c r="K23" s="112"/>
      <c r="L23" s="112"/>
      <c r="M23" s="5">
        <f>SUM(I23-J23-K23-L23)</f>
        <v>0</v>
      </c>
      <c r="N23" s="128"/>
    </row>
    <row r="24" spans="1:14" ht="17.25" x14ac:dyDescent="0.3">
      <c r="A24" s="285" t="s">
        <v>63</v>
      </c>
      <c r="B24" s="285"/>
      <c r="C24" s="285"/>
      <c r="D24" s="57" t="s">
        <v>60</v>
      </c>
      <c r="E24" s="26"/>
      <c r="F24" s="27"/>
      <c r="G24" s="27"/>
      <c r="H24" s="27"/>
      <c r="I24" s="27"/>
      <c r="J24" s="27"/>
      <c r="K24" s="27"/>
      <c r="L24" s="27"/>
      <c r="M24" s="28"/>
      <c r="N24" s="34"/>
    </row>
    <row r="25" spans="1:14" x14ac:dyDescent="0.25">
      <c r="A25" s="220"/>
      <c r="B25" s="221"/>
      <c r="C25" s="222"/>
      <c r="D25" s="114"/>
      <c r="E25" s="117"/>
      <c r="F25" s="118"/>
      <c r="G25" s="117"/>
      <c r="H25" s="118"/>
      <c r="I25" s="58">
        <f t="shared" ref="I25:I27" si="2">SUM(E25*F25)+(G25*H25)</f>
        <v>0</v>
      </c>
      <c r="J25" s="119"/>
      <c r="K25" s="119"/>
      <c r="L25" s="119"/>
      <c r="M25" s="11">
        <f>SUM(I25-J25-K25-L25)</f>
        <v>0</v>
      </c>
      <c r="N25" s="128"/>
    </row>
    <row r="26" spans="1:14" x14ac:dyDescent="0.25">
      <c r="A26" s="220"/>
      <c r="B26" s="221"/>
      <c r="C26" s="222"/>
      <c r="D26" s="114"/>
      <c r="E26" s="115"/>
      <c r="F26" s="114"/>
      <c r="G26" s="115"/>
      <c r="H26" s="114"/>
      <c r="I26" s="3">
        <f t="shared" si="2"/>
        <v>0</v>
      </c>
      <c r="J26" s="112"/>
      <c r="K26" s="112"/>
      <c r="L26" s="112"/>
      <c r="M26" s="5">
        <f>SUM(I26-J26-K26-L26)</f>
        <v>0</v>
      </c>
      <c r="N26" s="128"/>
    </row>
    <row r="27" spans="1:14" x14ac:dyDescent="0.25">
      <c r="A27" s="220"/>
      <c r="B27" s="221"/>
      <c r="C27" s="222"/>
      <c r="D27" s="114"/>
      <c r="E27" s="115"/>
      <c r="F27" s="114"/>
      <c r="G27" s="115"/>
      <c r="H27" s="114"/>
      <c r="I27" s="3">
        <f t="shared" si="2"/>
        <v>0</v>
      </c>
      <c r="J27" s="112"/>
      <c r="K27" s="112"/>
      <c r="L27" s="112"/>
      <c r="M27" s="5">
        <f>SUM(I27-J27-K27-L27)</f>
        <v>0</v>
      </c>
      <c r="N27" s="128"/>
    </row>
    <row r="28" spans="1:14" ht="17.25" x14ac:dyDescent="0.3">
      <c r="A28" s="285" t="s">
        <v>64</v>
      </c>
      <c r="B28" s="285"/>
      <c r="C28" s="285"/>
      <c r="D28" s="57" t="s">
        <v>60</v>
      </c>
      <c r="E28" s="26"/>
      <c r="F28" s="27"/>
      <c r="G28" s="27"/>
      <c r="H28" s="27"/>
      <c r="I28" s="27"/>
      <c r="J28" s="27"/>
      <c r="K28" s="27"/>
      <c r="L28" s="27"/>
      <c r="M28" s="28"/>
      <c r="N28" s="34"/>
    </row>
    <row r="29" spans="1:14" x14ac:dyDescent="0.25">
      <c r="A29" s="220"/>
      <c r="B29" s="221"/>
      <c r="C29" s="222"/>
      <c r="D29" s="114"/>
      <c r="E29" s="117"/>
      <c r="F29" s="118"/>
      <c r="G29" s="117"/>
      <c r="H29" s="118"/>
      <c r="I29" s="58">
        <f t="shared" ref="I29:I31" si="3">SUM(E29*F29)+(G29*H29)</f>
        <v>0</v>
      </c>
      <c r="J29" s="119"/>
      <c r="K29" s="119"/>
      <c r="L29" s="119"/>
      <c r="M29" s="11">
        <f>SUM(I29-J29-K29-L29)</f>
        <v>0</v>
      </c>
      <c r="N29" s="128"/>
    </row>
    <row r="30" spans="1:14" x14ac:dyDescent="0.25">
      <c r="A30" s="301"/>
      <c r="B30" s="301"/>
      <c r="C30" s="301"/>
      <c r="D30" s="114"/>
      <c r="E30" s="115"/>
      <c r="F30" s="114"/>
      <c r="G30" s="115"/>
      <c r="H30" s="114"/>
      <c r="I30" s="3">
        <f t="shared" si="3"/>
        <v>0</v>
      </c>
      <c r="J30" s="112"/>
      <c r="K30" s="112"/>
      <c r="L30" s="119"/>
      <c r="M30" s="11">
        <f>SUM(I30-J30-K30-L30)</f>
        <v>0</v>
      </c>
      <c r="N30" s="128"/>
    </row>
    <row r="31" spans="1:14" x14ac:dyDescent="0.25">
      <c r="A31" s="301"/>
      <c r="B31" s="301"/>
      <c r="C31" s="301"/>
      <c r="D31" s="114"/>
      <c r="E31" s="115"/>
      <c r="F31" s="114"/>
      <c r="G31" s="115"/>
      <c r="H31" s="114"/>
      <c r="I31" s="3">
        <f t="shared" si="3"/>
        <v>0</v>
      </c>
      <c r="J31" s="112"/>
      <c r="K31" s="112"/>
      <c r="L31" s="112"/>
      <c r="M31" s="5">
        <f>SUM(I31-J31-K31-L31)</f>
        <v>0</v>
      </c>
      <c r="N31" s="128"/>
    </row>
    <row r="32" spans="1:14" x14ac:dyDescent="0.25">
      <c r="A32" s="223" t="s">
        <v>61</v>
      </c>
      <c r="B32" s="224"/>
      <c r="C32" s="224"/>
      <c r="D32" s="225"/>
      <c r="E32" s="6">
        <f>SUM(E19:E31)</f>
        <v>0</v>
      </c>
      <c r="F32" s="1"/>
      <c r="G32" s="6">
        <f>SUM(G19:G31)</f>
        <v>0</v>
      </c>
      <c r="H32" s="1"/>
      <c r="I32" s="6">
        <f>SUM(I19:I31)</f>
        <v>0</v>
      </c>
      <c r="J32" s="6">
        <f>SUM(J19:J31)</f>
        <v>0</v>
      </c>
      <c r="K32" s="6">
        <f t="shared" ref="K32:M32" si="4">SUM(K19:K31)</f>
        <v>0</v>
      </c>
      <c r="L32" s="6">
        <f t="shared" si="4"/>
        <v>0</v>
      </c>
      <c r="M32" s="6">
        <f t="shared" si="4"/>
        <v>0</v>
      </c>
      <c r="N32" s="128"/>
    </row>
    <row r="33" spans="1:14" x14ac:dyDescent="0.25">
      <c r="A33" s="22"/>
      <c r="B33" s="29"/>
      <c r="C33" s="29"/>
      <c r="D33" s="29"/>
      <c r="E33" s="30"/>
      <c r="F33" s="60"/>
      <c r="G33" s="30"/>
      <c r="H33" s="60"/>
      <c r="I33" s="60"/>
      <c r="J33" s="30"/>
      <c r="K33" s="30"/>
      <c r="L33" s="30"/>
      <c r="M33" s="61"/>
      <c r="N33" s="17"/>
    </row>
    <row r="34" spans="1:14" ht="17.25" x14ac:dyDescent="0.25">
      <c r="A34" s="292" t="s">
        <v>65</v>
      </c>
      <c r="B34" s="293"/>
      <c r="C34" s="293"/>
      <c r="D34" s="293"/>
      <c r="E34" s="62"/>
      <c r="F34" s="59"/>
      <c r="G34" s="27"/>
      <c r="H34" s="27"/>
      <c r="I34" s="27"/>
      <c r="J34" s="27"/>
      <c r="K34" s="27"/>
      <c r="L34" s="133"/>
      <c r="M34" s="28"/>
      <c r="N34" s="34"/>
    </row>
    <row r="35" spans="1:14" ht="28.5" customHeight="1" x14ac:dyDescent="0.25">
      <c r="A35" s="294" t="s">
        <v>66</v>
      </c>
      <c r="B35" s="295"/>
      <c r="C35" s="296"/>
      <c r="D35" s="65" t="s">
        <v>67</v>
      </c>
      <c r="E35" s="66">
        <v>25</v>
      </c>
      <c r="F35" s="120"/>
      <c r="G35" s="66">
        <v>25</v>
      </c>
      <c r="H35" s="120"/>
      <c r="I35" s="67">
        <f>SUM(E35*F35)+(G35*H35)</f>
        <v>0</v>
      </c>
      <c r="J35" s="121"/>
      <c r="K35" s="214"/>
      <c r="L35" s="121"/>
      <c r="M35" s="56">
        <f>SUM(I35-J35-K35-L35)</f>
        <v>0</v>
      </c>
      <c r="N35" s="130"/>
    </row>
    <row r="36" spans="1:14" x14ac:dyDescent="0.25">
      <c r="A36" s="22"/>
      <c r="B36" s="29"/>
      <c r="C36" s="29"/>
      <c r="D36" s="29"/>
      <c r="E36" s="32"/>
      <c r="F36" s="31"/>
      <c r="G36" s="32"/>
      <c r="H36" s="31"/>
      <c r="I36" s="31"/>
      <c r="J36" s="32"/>
      <c r="K36" s="32"/>
      <c r="L36" s="32"/>
      <c r="M36" s="33"/>
      <c r="N36" s="17"/>
    </row>
    <row r="37" spans="1:14" ht="17.25" x14ac:dyDescent="0.3">
      <c r="A37" s="297" t="s">
        <v>68</v>
      </c>
      <c r="B37" s="297"/>
      <c r="C37" s="297"/>
      <c r="D37" s="297"/>
      <c r="E37" s="63" t="s">
        <v>69</v>
      </c>
      <c r="F37" s="27"/>
      <c r="G37" s="27"/>
      <c r="H37" s="27"/>
      <c r="I37" s="27"/>
      <c r="J37" s="27"/>
      <c r="K37" s="27"/>
      <c r="L37" s="27"/>
      <c r="M37" s="28"/>
      <c r="N37" s="34"/>
    </row>
    <row r="38" spans="1:14" x14ac:dyDescent="0.25">
      <c r="A38" s="40" t="s">
        <v>70</v>
      </c>
      <c r="B38" s="123"/>
      <c r="C38" s="124"/>
      <c r="D38" s="41" t="s">
        <v>71</v>
      </c>
      <c r="E38" s="42">
        <f>SUM(B38*C38)</f>
        <v>0</v>
      </c>
      <c r="F38" s="122"/>
      <c r="G38" s="43">
        <v>0</v>
      </c>
      <c r="H38" s="122"/>
      <c r="I38" s="43">
        <f t="shared" ref="I38:I43" si="5">SUM(E38*F38)+(G38*H38)</f>
        <v>0</v>
      </c>
      <c r="J38" s="123"/>
      <c r="K38" s="123"/>
      <c r="L38" s="123"/>
      <c r="M38" s="64">
        <f t="shared" ref="M38:M43" si="6">SUM(I38-J38-K38-L38)</f>
        <v>0</v>
      </c>
      <c r="N38" s="130"/>
    </row>
    <row r="39" spans="1:14" x14ac:dyDescent="0.25">
      <c r="A39" s="40" t="s">
        <v>72</v>
      </c>
      <c r="B39" s="123"/>
      <c r="C39" s="125"/>
      <c r="D39" s="41" t="s">
        <v>71</v>
      </c>
      <c r="E39" s="42">
        <f>SUM(B39*C39)</f>
        <v>0</v>
      </c>
      <c r="F39" s="122"/>
      <c r="G39" s="43">
        <v>0</v>
      </c>
      <c r="H39" s="122"/>
      <c r="I39" s="43">
        <f t="shared" si="5"/>
        <v>0</v>
      </c>
      <c r="J39" s="123"/>
      <c r="K39" s="123"/>
      <c r="L39" s="123"/>
      <c r="M39" s="64">
        <f t="shared" si="6"/>
        <v>0</v>
      </c>
      <c r="N39" s="130"/>
    </row>
    <row r="40" spans="1:14" x14ac:dyDescent="0.25">
      <c r="A40" s="44" t="s">
        <v>73</v>
      </c>
      <c r="B40" s="45"/>
      <c r="C40" s="45"/>
      <c r="D40" s="46"/>
      <c r="E40" s="5">
        <v>7</v>
      </c>
      <c r="F40" s="114"/>
      <c r="G40" s="5">
        <v>4.25</v>
      </c>
      <c r="H40" s="114"/>
      <c r="I40" s="3">
        <f t="shared" si="5"/>
        <v>0</v>
      </c>
      <c r="J40" s="123"/>
      <c r="K40" s="123"/>
      <c r="L40" s="123"/>
      <c r="M40" s="64">
        <f t="shared" si="6"/>
        <v>0</v>
      </c>
      <c r="N40" s="130"/>
    </row>
    <row r="41" spans="1:14" x14ac:dyDescent="0.25">
      <c r="A41" s="44" t="s">
        <v>107</v>
      </c>
      <c r="B41" s="45"/>
      <c r="C41" s="45"/>
      <c r="D41" s="46"/>
      <c r="E41" s="5"/>
      <c r="F41" s="114"/>
      <c r="G41" s="5"/>
      <c r="H41" s="114"/>
      <c r="I41" s="3">
        <f t="shared" si="5"/>
        <v>0</v>
      </c>
      <c r="J41" s="112"/>
      <c r="K41" s="112"/>
      <c r="L41" s="112"/>
      <c r="M41" s="7">
        <f t="shared" si="6"/>
        <v>0</v>
      </c>
      <c r="N41" s="128"/>
    </row>
    <row r="42" spans="1:14" x14ac:dyDescent="0.25">
      <c r="A42" s="298" t="s">
        <v>74</v>
      </c>
      <c r="B42" s="299"/>
      <c r="C42" s="299"/>
      <c r="D42" s="300"/>
      <c r="E42" s="5"/>
      <c r="F42" s="114"/>
      <c r="G42" s="3">
        <v>0</v>
      </c>
      <c r="H42" s="114"/>
      <c r="I42" s="3">
        <f t="shared" si="5"/>
        <v>0</v>
      </c>
      <c r="J42" s="112"/>
      <c r="K42" s="112"/>
      <c r="L42" s="112"/>
      <c r="M42" s="5">
        <f t="shared" si="6"/>
        <v>0</v>
      </c>
      <c r="N42" s="128"/>
    </row>
    <row r="43" spans="1:14" x14ac:dyDescent="0.25">
      <c r="A43" s="298" t="s">
        <v>75</v>
      </c>
      <c r="B43" s="299"/>
      <c r="C43" s="299"/>
      <c r="D43" s="300"/>
      <c r="E43" s="5"/>
      <c r="F43" s="114"/>
      <c r="G43" s="3">
        <v>0</v>
      </c>
      <c r="H43" s="114"/>
      <c r="I43" s="3">
        <f t="shared" si="5"/>
        <v>0</v>
      </c>
      <c r="J43" s="112"/>
      <c r="K43" s="112"/>
      <c r="L43" s="112"/>
      <c r="M43" s="5">
        <f t="shared" si="6"/>
        <v>0</v>
      </c>
      <c r="N43" s="128"/>
    </row>
    <row r="44" spans="1:14" x14ac:dyDescent="0.25">
      <c r="A44" s="223" t="s">
        <v>61</v>
      </c>
      <c r="B44" s="224"/>
      <c r="C44" s="224"/>
      <c r="D44" s="225"/>
      <c r="E44" s="8">
        <f t="shared" ref="E44" si="7">SUM(E38:E43)</f>
        <v>7</v>
      </c>
      <c r="F44" s="1"/>
      <c r="G44" s="9">
        <f t="shared" ref="G44" si="8">SUM(G38:G43)</f>
        <v>4.25</v>
      </c>
      <c r="H44" s="1"/>
      <c r="I44" s="6">
        <f>SUM(I38:I43)</f>
        <v>0</v>
      </c>
      <c r="J44" s="6">
        <f t="shared" ref="J44:M44" si="9">SUM(J38:J43)</f>
        <v>0</v>
      </c>
      <c r="K44" s="6">
        <f t="shared" si="9"/>
        <v>0</v>
      </c>
      <c r="L44" s="6">
        <f t="shared" si="9"/>
        <v>0</v>
      </c>
      <c r="M44" s="6">
        <f t="shared" si="9"/>
        <v>0</v>
      </c>
      <c r="N44" s="128"/>
    </row>
    <row r="45" spans="1:14" ht="17.25" x14ac:dyDescent="0.3">
      <c r="A45" s="289" t="s">
        <v>76</v>
      </c>
      <c r="B45" s="289"/>
      <c r="C45" s="289"/>
      <c r="D45" s="289"/>
      <c r="E45" s="8">
        <f>SUM(E32,E35,E44)</f>
        <v>32</v>
      </c>
      <c r="F45" s="2"/>
      <c r="G45" s="8">
        <f>SUM(G32,G35,G44)</f>
        <v>29.25</v>
      </c>
      <c r="H45" s="2"/>
      <c r="I45" s="83">
        <f>SUM(I32,I35,I44)</f>
        <v>0</v>
      </c>
      <c r="J45" s="83">
        <f t="shared" ref="J45:M45" si="10">SUM(J32,J35,J44)</f>
        <v>0</v>
      </c>
      <c r="K45" s="83">
        <f t="shared" si="10"/>
        <v>0</v>
      </c>
      <c r="L45" s="83">
        <f t="shared" si="10"/>
        <v>0</v>
      </c>
      <c r="M45" s="83">
        <f t="shared" si="10"/>
        <v>0</v>
      </c>
      <c r="N45" s="4"/>
    </row>
    <row r="46" spans="1:14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4" ht="30" x14ac:dyDescent="0.25">
      <c r="F47" s="1" t="s">
        <v>14</v>
      </c>
      <c r="G47" s="71" t="s">
        <v>77</v>
      </c>
    </row>
    <row r="48" spans="1:14" x14ac:dyDescent="0.25">
      <c r="A48" s="268" t="s">
        <v>78</v>
      </c>
      <c r="B48" s="268"/>
      <c r="C48" s="268"/>
      <c r="D48" s="268"/>
      <c r="E48" s="3">
        <f>SUM(L45)</f>
        <v>0</v>
      </c>
      <c r="F48" s="114"/>
      <c r="G48" s="3" t="e">
        <f>SUM(E48/F48)</f>
        <v>#DIV/0!</v>
      </c>
    </row>
  </sheetData>
  <sheetProtection algorithmName="SHA-512" hashValue="X8xJp6PFkFnJesLjo8nx5QcZm3JIXjIkSTsA6ZVeGUuilRl3T9/lJDmXB2kWqu5UC8AhplSg+MOM3Qm2KBOkPQ==" saltValue="tTNsPQ7EO/qYa3XTWsjGoA==" spinCount="100000" sheet="1" objects="1" scenarios="1"/>
  <mergeCells count="54">
    <mergeCell ref="A45:D45"/>
    <mergeCell ref="A48:D48"/>
    <mergeCell ref="A34:D34"/>
    <mergeCell ref="A35:C35"/>
    <mergeCell ref="A37:D37"/>
    <mergeCell ref="A42:D42"/>
    <mergeCell ref="A43:D43"/>
    <mergeCell ref="A44:D44"/>
    <mergeCell ref="A28:C28"/>
    <mergeCell ref="A29:C29"/>
    <mergeCell ref="A30:C30"/>
    <mergeCell ref="A31:C31"/>
    <mergeCell ref="A32:D32"/>
    <mergeCell ref="A24:C24"/>
    <mergeCell ref="A25:C25"/>
    <mergeCell ref="A26:C26"/>
    <mergeCell ref="A27:C27"/>
    <mergeCell ref="A21:C21"/>
    <mergeCell ref="A22:C22"/>
    <mergeCell ref="A23:C23"/>
    <mergeCell ref="A16:M16"/>
    <mergeCell ref="A17:D17"/>
    <mergeCell ref="A18:C18"/>
    <mergeCell ref="A19:C19"/>
    <mergeCell ref="A20:C20"/>
    <mergeCell ref="A15:D15"/>
    <mergeCell ref="A7:M7"/>
    <mergeCell ref="A8:D8"/>
    <mergeCell ref="A9:B11"/>
    <mergeCell ref="C9:D9"/>
    <mergeCell ref="C10:D10"/>
    <mergeCell ref="K10:L10"/>
    <mergeCell ref="C11:D11"/>
    <mergeCell ref="K11:L11"/>
    <mergeCell ref="A12:D12"/>
    <mergeCell ref="K12:L12"/>
    <mergeCell ref="A13:D13"/>
    <mergeCell ref="K13:L13"/>
    <mergeCell ref="A14:D14"/>
    <mergeCell ref="A4:D4"/>
    <mergeCell ref="H4:M4"/>
    <mergeCell ref="A5:D5"/>
    <mergeCell ref="K5:L5"/>
    <mergeCell ref="A6:D6"/>
    <mergeCell ref="K6:L6"/>
    <mergeCell ref="A1:M1"/>
    <mergeCell ref="A2:D2"/>
    <mergeCell ref="F2:H2"/>
    <mergeCell ref="L2:M2"/>
    <mergeCell ref="A3:B3"/>
    <mergeCell ref="C3:D3"/>
    <mergeCell ref="G3:H3"/>
    <mergeCell ref="I3:K3"/>
    <mergeCell ref="L3:M3"/>
  </mergeCells>
  <pageMargins left="0.45833333333333298" right="0.41666666666666702" top="0.54166666666666696" bottom="0.75" header="0.3" footer="0.3"/>
  <pageSetup paperSize="288" scale="88" orientation="portrait" r:id="rId1"/>
  <headerFooter>
    <oddFooter>&amp;L&amp;Z&amp;F&amp;R| Created 8.20
 | Authority D PS|GSMWLP #4715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EF23A-4155-4752-9166-31FB0D4B7689}">
  <dimension ref="A1:N48"/>
  <sheetViews>
    <sheetView zoomScaleNormal="100" workbookViewId="0">
      <selection activeCell="E3" sqref="E3"/>
    </sheetView>
  </sheetViews>
  <sheetFormatPr defaultRowHeight="15" x14ac:dyDescent="0.25"/>
  <cols>
    <col min="3" max="3" width="10.85546875" customWidth="1"/>
    <col min="4" max="4" width="25.140625" customWidth="1"/>
    <col min="5" max="5" width="9.140625" customWidth="1"/>
    <col min="6" max="6" width="9.5703125" customWidth="1"/>
    <col min="7" max="7" width="9.140625" customWidth="1"/>
    <col min="8" max="8" width="10.140625" customWidth="1"/>
    <col min="9" max="9" width="9.7109375" customWidth="1"/>
    <col min="10" max="10" width="9.85546875" customWidth="1"/>
    <col min="12" max="12" width="11" customWidth="1"/>
    <col min="13" max="13" width="12.7109375" customWidth="1"/>
    <col min="14" max="14" width="2.85546875" customWidth="1"/>
  </cols>
  <sheetData>
    <row r="1" spans="1:14" ht="24" thickBot="1" x14ac:dyDescent="0.4">
      <c r="A1" s="251" t="s">
        <v>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3"/>
    </row>
    <row r="2" spans="1:14" ht="24" customHeight="1" x14ac:dyDescent="0.25">
      <c r="A2" s="254" t="s">
        <v>10</v>
      </c>
      <c r="B2" s="255"/>
      <c r="C2" s="255"/>
      <c r="D2" s="255"/>
      <c r="E2" s="104">
        <v>2023</v>
      </c>
      <c r="F2" s="255" t="s">
        <v>11</v>
      </c>
      <c r="G2" s="255"/>
      <c r="H2" s="255"/>
      <c r="I2" s="105">
        <v>2024</v>
      </c>
      <c r="J2" s="38"/>
      <c r="K2" s="68" t="s">
        <v>12</v>
      </c>
      <c r="L2" s="256"/>
      <c r="M2" s="257"/>
    </row>
    <row r="3" spans="1:14" ht="27" customHeight="1" thickBot="1" x14ac:dyDescent="0.35">
      <c r="A3" s="258" t="s">
        <v>13</v>
      </c>
      <c r="B3" s="259"/>
      <c r="C3" s="260"/>
      <c r="D3" s="261"/>
      <c r="E3" s="89" t="s">
        <v>14</v>
      </c>
      <c r="F3" s="89" t="s">
        <v>15</v>
      </c>
      <c r="G3" s="262" t="s">
        <v>16</v>
      </c>
      <c r="H3" s="263"/>
      <c r="I3" s="264"/>
      <c r="J3" s="264"/>
      <c r="K3" s="264"/>
      <c r="L3" s="290"/>
      <c r="M3" s="291"/>
    </row>
    <row r="4" spans="1:14" x14ac:dyDescent="0.25">
      <c r="A4" s="226" t="s">
        <v>17</v>
      </c>
      <c r="B4" s="227"/>
      <c r="C4" s="227"/>
      <c r="D4" s="228"/>
      <c r="E4" s="106">
        <v>15</v>
      </c>
      <c r="F4" s="107">
        <v>3</v>
      </c>
      <c r="G4" s="15"/>
      <c r="H4" s="229" t="s">
        <v>18</v>
      </c>
      <c r="I4" s="230"/>
      <c r="J4" s="230"/>
      <c r="K4" s="230"/>
      <c r="L4" s="230"/>
      <c r="M4" s="231"/>
    </row>
    <row r="5" spans="1:14" x14ac:dyDescent="0.25">
      <c r="A5" s="226" t="s">
        <v>19</v>
      </c>
      <c r="B5" s="227"/>
      <c r="C5" s="227"/>
      <c r="D5" s="228"/>
      <c r="E5" s="108">
        <v>2</v>
      </c>
      <c r="F5" s="109">
        <v>2</v>
      </c>
      <c r="G5" s="14"/>
      <c r="H5" s="12" t="s">
        <v>20</v>
      </c>
      <c r="I5" s="13"/>
      <c r="J5" s="34">
        <v>364.48</v>
      </c>
      <c r="K5" s="232" t="s">
        <v>21</v>
      </c>
      <c r="L5" s="233"/>
      <c r="M5" s="136">
        <v>308</v>
      </c>
    </row>
    <row r="6" spans="1:14" ht="15.75" thickBot="1" x14ac:dyDescent="0.3">
      <c r="A6" s="226" t="s">
        <v>22</v>
      </c>
      <c r="B6" s="227"/>
      <c r="C6" s="227"/>
      <c r="D6" s="228"/>
      <c r="E6" s="101">
        <f>SUM(E4:E5)</f>
        <v>17</v>
      </c>
      <c r="F6" s="102">
        <f>SUM(F4:F5)</f>
        <v>5</v>
      </c>
      <c r="G6" s="16"/>
      <c r="H6" s="134" t="s">
        <v>23</v>
      </c>
      <c r="I6" s="135"/>
      <c r="J6" s="213">
        <v>1657.54</v>
      </c>
      <c r="K6" s="234" t="s">
        <v>24</v>
      </c>
      <c r="L6" s="235"/>
      <c r="M6" s="137">
        <v>2364</v>
      </c>
    </row>
    <row r="7" spans="1:14" ht="17.25" x14ac:dyDescent="0.3">
      <c r="A7" s="236" t="s">
        <v>25</v>
      </c>
      <c r="B7" s="237"/>
      <c r="C7" s="237"/>
      <c r="D7" s="237"/>
      <c r="E7" s="237"/>
      <c r="F7" s="237"/>
      <c r="G7" s="238"/>
      <c r="H7" s="238"/>
      <c r="I7" s="238"/>
      <c r="J7" s="238"/>
      <c r="K7" s="238"/>
      <c r="L7" s="238"/>
      <c r="M7" s="239"/>
    </row>
    <row r="8" spans="1:14" ht="94.5" customHeight="1" x14ac:dyDescent="0.25">
      <c r="A8" s="265"/>
      <c r="B8" s="266"/>
      <c r="C8" s="266"/>
      <c r="D8" s="267"/>
      <c r="E8" s="80" t="s">
        <v>26</v>
      </c>
      <c r="F8" s="81" t="s">
        <v>27</v>
      </c>
      <c r="G8" s="82" t="s">
        <v>28</v>
      </c>
      <c r="H8" s="81" t="s">
        <v>29</v>
      </c>
      <c r="I8" s="81" t="s">
        <v>30</v>
      </c>
      <c r="J8" s="95" t="s">
        <v>31</v>
      </c>
      <c r="K8" s="99" t="s">
        <v>32</v>
      </c>
      <c r="L8" s="100" t="s">
        <v>33</v>
      </c>
      <c r="M8" s="94" t="s">
        <v>34</v>
      </c>
    </row>
    <row r="9" spans="1:14" ht="15" customHeight="1" x14ac:dyDescent="0.25">
      <c r="A9" s="240" t="s">
        <v>35</v>
      </c>
      <c r="B9" s="241"/>
      <c r="C9" s="226" t="s">
        <v>36</v>
      </c>
      <c r="D9" s="228"/>
      <c r="E9" s="110">
        <v>850</v>
      </c>
      <c r="F9" s="47"/>
      <c r="I9" s="18"/>
      <c r="J9" s="215">
        <f>SUM(E9:E11)</f>
        <v>1320</v>
      </c>
      <c r="K9" s="19">
        <f>SUM(E12:E13)</f>
        <v>3577</v>
      </c>
      <c r="L9" s="18">
        <f>SUM(J15:L15)</f>
        <v>2928</v>
      </c>
      <c r="M9" s="19">
        <f>SUM(E15,L9)</f>
        <v>7825</v>
      </c>
    </row>
    <row r="10" spans="1:14" x14ac:dyDescent="0.25">
      <c r="A10" s="242"/>
      <c r="B10" s="243"/>
      <c r="C10" s="226" t="s">
        <v>37</v>
      </c>
      <c r="D10" s="228"/>
      <c r="E10" s="111">
        <v>0</v>
      </c>
      <c r="F10" s="47"/>
      <c r="I10" s="18"/>
      <c r="J10" s="18"/>
      <c r="K10" s="246" t="s">
        <v>38</v>
      </c>
      <c r="L10" s="247"/>
      <c r="M10" s="96">
        <f>SUM(I15)</f>
        <v>7939</v>
      </c>
    </row>
    <row r="11" spans="1:14" x14ac:dyDescent="0.25">
      <c r="A11" s="244"/>
      <c r="B11" s="245"/>
      <c r="C11" s="248" t="s">
        <v>39</v>
      </c>
      <c r="D11" s="249"/>
      <c r="E11" s="48">
        <f>SUM(G11*I11)</f>
        <v>470</v>
      </c>
      <c r="F11" s="108">
        <v>8</v>
      </c>
      <c r="G11" s="49">
        <v>0.2</v>
      </c>
      <c r="H11" s="1"/>
      <c r="I11" s="113">
        <v>2350</v>
      </c>
      <c r="J11" s="18"/>
      <c r="K11" s="250" t="s">
        <v>40</v>
      </c>
      <c r="L11" s="250"/>
      <c r="M11" s="19">
        <f>SUM(M9-M10)</f>
        <v>-114</v>
      </c>
    </row>
    <row r="12" spans="1:14" x14ac:dyDescent="0.25">
      <c r="A12" s="268" t="s">
        <v>41</v>
      </c>
      <c r="B12" s="268"/>
      <c r="C12" s="268"/>
      <c r="D12" s="268"/>
      <c r="E12" s="48">
        <f>SUM(G12*I12)</f>
        <v>3430</v>
      </c>
      <c r="F12" s="108">
        <v>14</v>
      </c>
      <c r="G12" s="112">
        <v>0.7</v>
      </c>
      <c r="H12" s="108">
        <v>350</v>
      </c>
      <c r="I12" s="69">
        <f>SUM(F12*H12)</f>
        <v>4900</v>
      </c>
      <c r="J12" s="52"/>
      <c r="K12" s="269" t="s">
        <v>42</v>
      </c>
      <c r="L12" s="269"/>
      <c r="M12" s="97">
        <f>SUM(M11/G12)*-1</f>
        <v>162.85714285714286</v>
      </c>
    </row>
    <row r="13" spans="1:14" x14ac:dyDescent="0.25">
      <c r="A13" s="268" t="s">
        <v>43</v>
      </c>
      <c r="B13" s="268"/>
      <c r="C13" s="268"/>
      <c r="D13" s="268"/>
      <c r="E13" s="3">
        <f>SUM(G13*I12)</f>
        <v>147</v>
      </c>
      <c r="F13" s="1"/>
      <c r="G13" s="112">
        <v>0.03</v>
      </c>
      <c r="H13" s="1"/>
      <c r="I13" s="70"/>
      <c r="J13" s="18"/>
      <c r="K13" s="271" t="s">
        <v>44</v>
      </c>
      <c r="L13" s="271"/>
      <c r="M13" s="98">
        <f>SUM(M12/F12)</f>
        <v>11.63265306122449</v>
      </c>
    </row>
    <row r="14" spans="1:14" ht="30" x14ac:dyDescent="0.25">
      <c r="A14" s="270" t="s">
        <v>45</v>
      </c>
      <c r="B14" s="270"/>
      <c r="C14" s="270"/>
      <c r="D14" s="270"/>
      <c r="E14" s="103"/>
      <c r="F14" s="72"/>
      <c r="G14" s="73"/>
      <c r="H14" s="85"/>
      <c r="I14" s="76" t="s">
        <v>38</v>
      </c>
      <c r="J14" s="166" t="s">
        <v>46</v>
      </c>
      <c r="K14" s="77" t="s">
        <v>47</v>
      </c>
      <c r="L14" s="78" t="s">
        <v>48</v>
      </c>
      <c r="M14" s="79" t="s">
        <v>49</v>
      </c>
    </row>
    <row r="15" spans="1:14" ht="15.75" thickBot="1" x14ac:dyDescent="0.3">
      <c r="A15" s="272" t="s">
        <v>22</v>
      </c>
      <c r="B15" s="273"/>
      <c r="C15" s="273"/>
      <c r="D15" s="274"/>
      <c r="E15" s="84">
        <f>SUM(E9:E14)</f>
        <v>4897</v>
      </c>
      <c r="F15" s="86"/>
      <c r="G15" s="87"/>
      <c r="H15" s="88"/>
      <c r="I15" s="50">
        <f>SUM(I32,I35,I44)</f>
        <v>7939</v>
      </c>
      <c r="J15" s="51">
        <f>SUM(J32,J35,J44)</f>
        <v>2250</v>
      </c>
      <c r="K15" s="51">
        <f t="shared" ref="K15:L15" si="0">SUM(K32,K35,K44)</f>
        <v>560</v>
      </c>
      <c r="L15" s="51">
        <f t="shared" si="0"/>
        <v>118</v>
      </c>
      <c r="M15" s="51">
        <f>SUM(M32,M35,M44)</f>
        <v>5011</v>
      </c>
      <c r="N15" s="4"/>
    </row>
    <row r="16" spans="1:14" ht="15.75" thickBot="1" x14ac:dyDescent="0.3">
      <c r="A16" s="278"/>
      <c r="B16" s="279"/>
      <c r="C16" s="279"/>
      <c r="D16" s="279"/>
      <c r="E16" s="279"/>
      <c r="F16" s="280"/>
      <c r="G16" s="280"/>
      <c r="H16" s="280"/>
      <c r="I16" s="279"/>
      <c r="J16" s="279"/>
      <c r="K16" s="279"/>
      <c r="L16" s="279"/>
      <c r="M16" s="281"/>
      <c r="N16" s="126"/>
    </row>
    <row r="17" spans="1:14" ht="79.5" customHeight="1" thickBot="1" x14ac:dyDescent="0.3">
      <c r="A17" s="282" t="s">
        <v>50</v>
      </c>
      <c r="B17" s="283"/>
      <c r="C17" s="283"/>
      <c r="D17" s="284"/>
      <c r="E17" s="91" t="s">
        <v>51</v>
      </c>
      <c r="F17" s="92" t="s">
        <v>52</v>
      </c>
      <c r="G17" s="92" t="s">
        <v>53</v>
      </c>
      <c r="H17" s="93" t="s">
        <v>54</v>
      </c>
      <c r="I17" s="74" t="s">
        <v>55</v>
      </c>
      <c r="J17" s="131" t="s">
        <v>56</v>
      </c>
      <c r="K17" s="131" t="s">
        <v>57</v>
      </c>
      <c r="L17" s="90" t="s">
        <v>48</v>
      </c>
      <c r="M17" s="75" t="s">
        <v>58</v>
      </c>
      <c r="N17" s="127"/>
    </row>
    <row r="18" spans="1:14" ht="17.25" x14ac:dyDescent="0.3">
      <c r="A18" s="286" t="s">
        <v>59</v>
      </c>
      <c r="B18" s="287"/>
      <c r="C18" s="288"/>
      <c r="D18" s="53" t="s">
        <v>60</v>
      </c>
      <c r="E18" s="20"/>
      <c r="F18" s="21"/>
      <c r="G18" s="21"/>
      <c r="H18" s="21"/>
      <c r="I18" s="21"/>
      <c r="J18" s="21"/>
      <c r="K18" s="21"/>
      <c r="L18" s="21"/>
      <c r="M18" s="36"/>
      <c r="N18" s="34"/>
    </row>
    <row r="19" spans="1:14" x14ac:dyDescent="0.25">
      <c r="A19" s="220"/>
      <c r="B19" s="221"/>
      <c r="C19" s="222"/>
      <c r="D19" s="114"/>
      <c r="E19" s="115">
        <v>8</v>
      </c>
      <c r="F19" s="114">
        <v>15</v>
      </c>
      <c r="G19" s="115">
        <v>8</v>
      </c>
      <c r="H19" s="114">
        <v>3</v>
      </c>
      <c r="I19" s="3">
        <f>SUM(E19*F19)+(G19*H19)</f>
        <v>144</v>
      </c>
      <c r="J19" s="112"/>
      <c r="K19" s="112"/>
      <c r="L19" s="112">
        <v>15</v>
      </c>
      <c r="M19" s="5">
        <f>SUM(I19-J19-K19-L19)</f>
        <v>129</v>
      </c>
      <c r="N19" s="128"/>
    </row>
    <row r="20" spans="1:14" x14ac:dyDescent="0.25">
      <c r="A20" s="220"/>
      <c r="B20" s="221"/>
      <c r="C20" s="222"/>
      <c r="D20" s="116"/>
      <c r="E20" s="115"/>
      <c r="F20" s="114"/>
      <c r="G20" s="115"/>
      <c r="H20" s="114"/>
      <c r="I20" s="3">
        <f>SUM(E20*F20)+(G20*H20)</f>
        <v>0</v>
      </c>
      <c r="J20" s="112"/>
      <c r="K20" s="112"/>
      <c r="L20" s="112"/>
      <c r="M20" s="5">
        <f>SUM(I20-J20-K20-L20)</f>
        <v>0</v>
      </c>
      <c r="N20" s="128"/>
    </row>
    <row r="21" spans="1:14" ht="17.25" x14ac:dyDescent="0.3">
      <c r="A21" s="285" t="s">
        <v>62</v>
      </c>
      <c r="B21" s="285"/>
      <c r="C21" s="285"/>
      <c r="D21" s="37" t="s">
        <v>60</v>
      </c>
      <c r="E21" s="26"/>
      <c r="F21" s="27"/>
      <c r="G21" s="27"/>
      <c r="H21" s="27"/>
      <c r="I21" s="27"/>
      <c r="J21" s="27"/>
      <c r="K21" s="27"/>
      <c r="L21" s="27"/>
      <c r="M21" s="28"/>
      <c r="N21" s="34"/>
    </row>
    <row r="22" spans="1:14" x14ac:dyDescent="0.25">
      <c r="A22" s="220"/>
      <c r="B22" s="221"/>
      <c r="C22" s="222"/>
      <c r="D22" s="114"/>
      <c r="E22" s="115">
        <v>5</v>
      </c>
      <c r="F22" s="114">
        <v>13</v>
      </c>
      <c r="G22" s="115"/>
      <c r="H22" s="114">
        <v>3</v>
      </c>
      <c r="I22" s="3">
        <f t="shared" ref="I22:I23" si="1">SUM(E22*F22)+(G22*H22)</f>
        <v>65</v>
      </c>
      <c r="J22" s="112"/>
      <c r="K22" s="112"/>
      <c r="L22" s="112">
        <v>13</v>
      </c>
      <c r="M22" s="5">
        <f>SUM(I22-J22-K22-L22)</f>
        <v>52</v>
      </c>
      <c r="N22" s="128"/>
    </row>
    <row r="23" spans="1:14" x14ac:dyDescent="0.25">
      <c r="A23" s="275"/>
      <c r="B23" s="276"/>
      <c r="C23" s="277"/>
      <c r="D23" s="114"/>
      <c r="E23" s="115"/>
      <c r="F23" s="114"/>
      <c r="G23" s="115"/>
      <c r="H23" s="114"/>
      <c r="I23" s="3">
        <f t="shared" si="1"/>
        <v>0</v>
      </c>
      <c r="J23" s="112"/>
      <c r="K23" s="112"/>
      <c r="L23" s="112"/>
      <c r="M23" s="5">
        <f>SUM(I23-J23-K23-L23)</f>
        <v>0</v>
      </c>
      <c r="N23" s="128"/>
    </row>
    <row r="24" spans="1:14" ht="17.25" x14ac:dyDescent="0.3">
      <c r="A24" s="285" t="s">
        <v>63</v>
      </c>
      <c r="B24" s="285"/>
      <c r="C24" s="285"/>
      <c r="D24" s="57" t="s">
        <v>60</v>
      </c>
      <c r="E24" s="26"/>
      <c r="F24" s="27"/>
      <c r="G24" s="27"/>
      <c r="H24" s="27"/>
      <c r="I24" s="27"/>
      <c r="J24" s="27"/>
      <c r="K24" s="27"/>
      <c r="L24" s="27"/>
      <c r="M24" s="28"/>
      <c r="N24" s="34"/>
    </row>
    <row r="25" spans="1:14" x14ac:dyDescent="0.25">
      <c r="A25" s="220"/>
      <c r="B25" s="221"/>
      <c r="C25" s="222"/>
      <c r="D25" s="114"/>
      <c r="E25" s="117">
        <v>75</v>
      </c>
      <c r="F25" s="118">
        <v>12</v>
      </c>
      <c r="G25" s="117">
        <v>75</v>
      </c>
      <c r="H25" s="118">
        <v>5</v>
      </c>
      <c r="I25" s="58">
        <f t="shared" ref="I25:I27" si="2">SUM(E25*F25)+(G25*H25)</f>
        <v>1275</v>
      </c>
      <c r="J25" s="119">
        <v>450</v>
      </c>
      <c r="K25" s="119">
        <v>560</v>
      </c>
      <c r="L25" s="119">
        <v>60</v>
      </c>
      <c r="M25" s="11">
        <f>SUM(I25-J25-K25-L25)</f>
        <v>205</v>
      </c>
      <c r="N25" s="128"/>
    </row>
    <row r="26" spans="1:14" x14ac:dyDescent="0.25">
      <c r="A26" s="220"/>
      <c r="B26" s="221"/>
      <c r="C26" s="222"/>
      <c r="D26" s="114"/>
      <c r="E26" s="115">
        <v>30</v>
      </c>
      <c r="F26" s="114">
        <v>15</v>
      </c>
      <c r="G26" s="115">
        <v>10</v>
      </c>
      <c r="H26" s="114">
        <v>3</v>
      </c>
      <c r="I26" s="3">
        <f t="shared" si="2"/>
        <v>480</v>
      </c>
      <c r="J26" s="112">
        <v>225</v>
      </c>
      <c r="K26" s="112"/>
      <c r="L26" s="112">
        <v>30</v>
      </c>
      <c r="M26" s="5">
        <f>SUM(I26-J26-K26-L26)</f>
        <v>225</v>
      </c>
      <c r="N26" s="128"/>
    </row>
    <row r="27" spans="1:14" x14ac:dyDescent="0.25">
      <c r="A27" s="220"/>
      <c r="B27" s="221"/>
      <c r="C27" s="222"/>
      <c r="D27" s="114"/>
      <c r="E27" s="115"/>
      <c r="F27" s="114"/>
      <c r="G27" s="115"/>
      <c r="H27" s="114"/>
      <c r="I27" s="3">
        <f t="shared" si="2"/>
        <v>0</v>
      </c>
      <c r="J27" s="112"/>
      <c r="K27" s="112"/>
      <c r="L27" s="112"/>
      <c r="M27" s="5">
        <f>SUM(I27-J27-K27-L27)</f>
        <v>0</v>
      </c>
      <c r="N27" s="128"/>
    </row>
    <row r="28" spans="1:14" ht="17.25" x14ac:dyDescent="0.3">
      <c r="A28" s="285" t="s">
        <v>64</v>
      </c>
      <c r="B28" s="285"/>
      <c r="C28" s="285"/>
      <c r="D28" s="57" t="s">
        <v>60</v>
      </c>
      <c r="E28" s="26"/>
      <c r="F28" s="27"/>
      <c r="G28" s="27"/>
      <c r="H28" s="27"/>
      <c r="I28" s="27"/>
      <c r="J28" s="27"/>
      <c r="K28" s="27"/>
      <c r="L28" s="27"/>
      <c r="M28" s="28"/>
      <c r="N28" s="34"/>
    </row>
    <row r="29" spans="1:14" x14ac:dyDescent="0.25">
      <c r="A29" s="220"/>
      <c r="B29" s="221"/>
      <c r="C29" s="222"/>
      <c r="D29" s="114"/>
      <c r="E29" s="117">
        <v>300</v>
      </c>
      <c r="F29" s="118">
        <v>8</v>
      </c>
      <c r="G29" s="117">
        <v>300</v>
      </c>
      <c r="H29" s="118">
        <v>2</v>
      </c>
      <c r="I29" s="58">
        <f t="shared" ref="I29:I31" si="3">SUM(E29*F29)+(G29*H29)</f>
        <v>3000</v>
      </c>
      <c r="J29" s="119">
        <v>875</v>
      </c>
      <c r="K29" s="119"/>
      <c r="L29" s="119"/>
      <c r="M29" s="11">
        <f>SUM(I29-J29-K29-L29)</f>
        <v>2125</v>
      </c>
      <c r="N29" s="128"/>
    </row>
    <row r="30" spans="1:14" x14ac:dyDescent="0.25">
      <c r="A30" s="301"/>
      <c r="B30" s="301"/>
      <c r="C30" s="301"/>
      <c r="D30" s="114"/>
      <c r="E30" s="115">
        <v>275</v>
      </c>
      <c r="F30" s="114">
        <v>7</v>
      </c>
      <c r="G30" s="115">
        <v>275</v>
      </c>
      <c r="H30" s="114">
        <v>2</v>
      </c>
      <c r="I30" s="3">
        <f t="shared" si="3"/>
        <v>2475</v>
      </c>
      <c r="J30" s="112">
        <v>700</v>
      </c>
      <c r="K30" s="112"/>
      <c r="L30" s="119"/>
      <c r="M30" s="11">
        <f>SUM(I30-J30-K30-L30)</f>
        <v>1775</v>
      </c>
      <c r="N30" s="128"/>
    </row>
    <row r="31" spans="1:14" x14ac:dyDescent="0.25">
      <c r="A31" s="301"/>
      <c r="B31" s="301"/>
      <c r="C31" s="301"/>
      <c r="D31" s="114"/>
      <c r="E31" s="115"/>
      <c r="F31" s="114"/>
      <c r="G31" s="115"/>
      <c r="H31" s="114"/>
      <c r="I31" s="3">
        <f t="shared" si="3"/>
        <v>0</v>
      </c>
      <c r="J31" s="112"/>
      <c r="K31" s="112"/>
      <c r="L31" s="112"/>
      <c r="M31" s="5">
        <f>SUM(I31-J31-K31-L31)</f>
        <v>0</v>
      </c>
      <c r="N31" s="128"/>
    </row>
    <row r="32" spans="1:14" x14ac:dyDescent="0.25">
      <c r="A32" s="223" t="s">
        <v>61</v>
      </c>
      <c r="B32" s="224"/>
      <c r="C32" s="224"/>
      <c r="D32" s="225"/>
      <c r="E32" s="6">
        <f>SUM(E19:E31)</f>
        <v>693</v>
      </c>
      <c r="F32" s="1"/>
      <c r="G32" s="6">
        <f>SUM(G19:G31)</f>
        <v>668</v>
      </c>
      <c r="H32" s="1"/>
      <c r="I32" s="6">
        <f>SUM(I19:I31)</f>
        <v>7439</v>
      </c>
      <c r="J32" s="6">
        <f>SUM(J19:J31)</f>
        <v>2250</v>
      </c>
      <c r="K32" s="6">
        <f t="shared" ref="K32:M32" si="4">SUM(K19:K31)</f>
        <v>560</v>
      </c>
      <c r="L32" s="6">
        <f t="shared" si="4"/>
        <v>118</v>
      </c>
      <c r="M32" s="6">
        <f t="shared" si="4"/>
        <v>4511</v>
      </c>
      <c r="N32" s="128"/>
    </row>
    <row r="33" spans="1:14" x14ac:dyDescent="0.25">
      <c r="A33" s="22"/>
      <c r="B33" s="29"/>
      <c r="C33" s="29"/>
      <c r="D33" s="29"/>
      <c r="E33" s="30"/>
      <c r="F33" s="60"/>
      <c r="G33" s="30"/>
      <c r="H33" s="60"/>
      <c r="I33" s="60"/>
      <c r="J33" s="30"/>
      <c r="K33" s="30"/>
      <c r="L33" s="30"/>
      <c r="M33" s="61"/>
      <c r="N33" s="17"/>
    </row>
    <row r="34" spans="1:14" ht="17.25" x14ac:dyDescent="0.25">
      <c r="A34" s="292" t="s">
        <v>65</v>
      </c>
      <c r="B34" s="293"/>
      <c r="C34" s="293"/>
      <c r="D34" s="293"/>
      <c r="E34" s="62"/>
      <c r="F34" s="59"/>
      <c r="G34" s="27"/>
      <c r="H34" s="27"/>
      <c r="I34" s="27"/>
      <c r="J34" s="27"/>
      <c r="K34" s="27"/>
      <c r="L34" s="133"/>
      <c r="M34" s="28"/>
      <c r="N34" s="34"/>
    </row>
    <row r="35" spans="1:14" ht="28.5" customHeight="1" x14ac:dyDescent="0.25">
      <c r="A35" s="294" t="s">
        <v>66</v>
      </c>
      <c r="B35" s="295"/>
      <c r="C35" s="296"/>
      <c r="D35" s="65" t="s">
        <v>67</v>
      </c>
      <c r="E35" s="66">
        <v>25</v>
      </c>
      <c r="F35" s="120">
        <v>15</v>
      </c>
      <c r="G35" s="66">
        <v>25</v>
      </c>
      <c r="H35" s="120">
        <v>5</v>
      </c>
      <c r="I35" s="67">
        <f>SUM(E35*F35)+(G35*H35)</f>
        <v>500</v>
      </c>
      <c r="J35" s="121"/>
      <c r="K35" s="214"/>
      <c r="L35" s="121"/>
      <c r="M35" s="56">
        <f>SUM(I35-J35-K35-L35)</f>
        <v>500</v>
      </c>
      <c r="N35" s="130"/>
    </row>
    <row r="36" spans="1:14" x14ac:dyDescent="0.25">
      <c r="A36" s="22"/>
      <c r="B36" s="29"/>
      <c r="C36" s="29"/>
      <c r="D36" s="29"/>
      <c r="E36" s="32"/>
      <c r="F36" s="31"/>
      <c r="G36" s="32"/>
      <c r="H36" s="31"/>
      <c r="I36" s="31"/>
      <c r="J36" s="32"/>
      <c r="K36" s="32"/>
      <c r="L36" s="32"/>
      <c r="M36" s="33"/>
      <c r="N36" s="17"/>
    </row>
    <row r="37" spans="1:14" ht="17.25" x14ac:dyDescent="0.3">
      <c r="A37" s="297" t="s">
        <v>68</v>
      </c>
      <c r="B37" s="297"/>
      <c r="C37" s="297"/>
      <c r="D37" s="297"/>
      <c r="E37" s="63" t="s">
        <v>69</v>
      </c>
      <c r="F37" s="27"/>
      <c r="G37" s="27"/>
      <c r="H37" s="27"/>
      <c r="I37" s="27"/>
      <c r="J37" s="27"/>
      <c r="K37" s="27"/>
      <c r="L37" s="27"/>
      <c r="M37" s="28"/>
      <c r="N37" s="34"/>
    </row>
    <row r="38" spans="1:14" x14ac:dyDescent="0.25">
      <c r="A38" s="40" t="s">
        <v>70</v>
      </c>
      <c r="B38" s="123"/>
      <c r="C38" s="124"/>
      <c r="D38" s="41" t="s">
        <v>71</v>
      </c>
      <c r="E38" s="42">
        <f>SUM(B38*C38)</f>
        <v>0</v>
      </c>
      <c r="F38" s="122"/>
      <c r="G38" s="43">
        <v>0</v>
      </c>
      <c r="H38" s="122"/>
      <c r="I38" s="43">
        <f t="shared" ref="I38:I43" si="5">SUM(E38*F38)+(G38*H38)</f>
        <v>0</v>
      </c>
      <c r="J38" s="123"/>
      <c r="K38" s="123"/>
      <c r="L38" s="123"/>
      <c r="M38" s="64">
        <f t="shared" ref="M38:M43" si="6">SUM(I38-J38-K38-L38)</f>
        <v>0</v>
      </c>
      <c r="N38" s="130"/>
    </row>
    <row r="39" spans="1:14" x14ac:dyDescent="0.25">
      <c r="A39" s="40" t="s">
        <v>72</v>
      </c>
      <c r="B39" s="123"/>
      <c r="C39" s="125"/>
      <c r="D39" s="41" t="s">
        <v>71</v>
      </c>
      <c r="E39" s="42">
        <f>SUM(B39*C39)</f>
        <v>0</v>
      </c>
      <c r="F39" s="122"/>
      <c r="G39" s="43">
        <v>0</v>
      </c>
      <c r="H39" s="122"/>
      <c r="I39" s="43">
        <f t="shared" si="5"/>
        <v>0</v>
      </c>
      <c r="J39" s="123"/>
      <c r="K39" s="123"/>
      <c r="L39" s="123"/>
      <c r="M39" s="64">
        <f t="shared" si="6"/>
        <v>0</v>
      </c>
      <c r="N39" s="130"/>
    </row>
    <row r="40" spans="1:14" x14ac:dyDescent="0.25">
      <c r="A40" s="44" t="s">
        <v>73</v>
      </c>
      <c r="B40" s="45"/>
      <c r="C40" s="45"/>
      <c r="D40" s="46"/>
      <c r="E40" s="5">
        <v>7</v>
      </c>
      <c r="F40" s="114"/>
      <c r="G40" s="5">
        <v>4.25</v>
      </c>
      <c r="H40" s="114"/>
      <c r="I40" s="3">
        <f t="shared" si="5"/>
        <v>0</v>
      </c>
      <c r="J40" s="123"/>
      <c r="K40" s="123"/>
      <c r="L40" s="123"/>
      <c r="M40" s="64">
        <f t="shared" si="6"/>
        <v>0</v>
      </c>
      <c r="N40" s="130"/>
    </row>
    <row r="41" spans="1:14" x14ac:dyDescent="0.25">
      <c r="A41" s="44" t="s">
        <v>107</v>
      </c>
      <c r="B41" s="45"/>
      <c r="C41" s="45"/>
      <c r="D41" s="46"/>
      <c r="E41" s="5"/>
      <c r="F41" s="114"/>
      <c r="G41" s="5">
        <v>0</v>
      </c>
      <c r="H41" s="114"/>
      <c r="I41" s="3">
        <f t="shared" si="5"/>
        <v>0</v>
      </c>
      <c r="J41" s="112"/>
      <c r="K41" s="112"/>
      <c r="L41" s="112"/>
      <c r="M41" s="7">
        <f t="shared" si="6"/>
        <v>0</v>
      </c>
      <c r="N41" s="128"/>
    </row>
    <row r="42" spans="1:14" x14ac:dyDescent="0.25">
      <c r="A42" s="298" t="s">
        <v>74</v>
      </c>
      <c r="B42" s="299"/>
      <c r="C42" s="299"/>
      <c r="D42" s="300"/>
      <c r="E42" s="5"/>
      <c r="F42" s="114"/>
      <c r="G42" s="3">
        <v>0</v>
      </c>
      <c r="H42" s="114"/>
      <c r="I42" s="3">
        <f t="shared" si="5"/>
        <v>0</v>
      </c>
      <c r="J42" s="112"/>
      <c r="K42" s="112"/>
      <c r="L42" s="112"/>
      <c r="M42" s="5">
        <f t="shared" si="6"/>
        <v>0</v>
      </c>
      <c r="N42" s="128"/>
    </row>
    <row r="43" spans="1:14" x14ac:dyDescent="0.25">
      <c r="A43" s="298" t="s">
        <v>75</v>
      </c>
      <c r="B43" s="299"/>
      <c r="C43" s="299"/>
      <c r="D43" s="300"/>
      <c r="E43" s="5"/>
      <c r="F43" s="114"/>
      <c r="G43" s="3">
        <v>0</v>
      </c>
      <c r="H43" s="114"/>
      <c r="I43" s="3">
        <f t="shared" si="5"/>
        <v>0</v>
      </c>
      <c r="J43" s="112"/>
      <c r="K43" s="112"/>
      <c r="L43" s="112"/>
      <c r="M43" s="5">
        <f t="shared" si="6"/>
        <v>0</v>
      </c>
      <c r="N43" s="128"/>
    </row>
    <row r="44" spans="1:14" x14ac:dyDescent="0.25">
      <c r="A44" s="223" t="s">
        <v>61</v>
      </c>
      <c r="B44" s="224"/>
      <c r="C44" s="224"/>
      <c r="D44" s="225"/>
      <c r="E44" s="8">
        <f t="shared" ref="E44" si="7">SUM(E38:E43)</f>
        <v>7</v>
      </c>
      <c r="F44" s="1"/>
      <c r="G44" s="9">
        <f t="shared" ref="G44" si="8">SUM(G38:G43)</f>
        <v>4.25</v>
      </c>
      <c r="H44" s="1"/>
      <c r="I44" s="6">
        <f>SUM(I38:I43)</f>
        <v>0</v>
      </c>
      <c r="J44" s="6">
        <f t="shared" ref="J44:M44" si="9">SUM(J38:J43)</f>
        <v>0</v>
      </c>
      <c r="K44" s="6">
        <f t="shared" si="9"/>
        <v>0</v>
      </c>
      <c r="L44" s="6">
        <f t="shared" si="9"/>
        <v>0</v>
      </c>
      <c r="M44" s="6">
        <f t="shared" si="9"/>
        <v>0</v>
      </c>
      <c r="N44" s="128"/>
    </row>
    <row r="45" spans="1:14" ht="17.25" x14ac:dyDescent="0.3">
      <c r="A45" s="289" t="s">
        <v>76</v>
      </c>
      <c r="B45" s="289"/>
      <c r="C45" s="289"/>
      <c r="D45" s="289"/>
      <c r="E45" s="8">
        <f>SUM(E32,E35,E44)</f>
        <v>725</v>
      </c>
      <c r="F45" s="2"/>
      <c r="G45" s="8">
        <f>SUM(G32,G35,G44)</f>
        <v>697.25</v>
      </c>
      <c r="H45" s="2"/>
      <c r="I45" s="83">
        <f>SUM(I32,I35,I44)</f>
        <v>7939</v>
      </c>
      <c r="J45" s="83">
        <f t="shared" ref="J45:M45" si="10">SUM(J32,J35,J44)</f>
        <v>2250</v>
      </c>
      <c r="K45" s="83">
        <f t="shared" si="10"/>
        <v>560</v>
      </c>
      <c r="L45" s="83">
        <f t="shared" si="10"/>
        <v>118</v>
      </c>
      <c r="M45" s="83">
        <f t="shared" si="10"/>
        <v>5011</v>
      </c>
      <c r="N45" s="4"/>
    </row>
    <row r="46" spans="1:14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4" ht="30" x14ac:dyDescent="0.25">
      <c r="F47" s="1" t="s">
        <v>14</v>
      </c>
      <c r="G47" s="71" t="s">
        <v>77</v>
      </c>
    </row>
    <row r="48" spans="1:14" x14ac:dyDescent="0.25">
      <c r="A48" s="268" t="s">
        <v>78</v>
      </c>
      <c r="B48" s="268"/>
      <c r="C48" s="268"/>
      <c r="D48" s="268"/>
      <c r="E48" s="3">
        <f>SUM(L45)</f>
        <v>118</v>
      </c>
      <c r="F48" s="114">
        <v>15</v>
      </c>
      <c r="G48" s="3">
        <f>SUM(E48/F48)</f>
        <v>7.8666666666666663</v>
      </c>
    </row>
  </sheetData>
  <sheetProtection algorithmName="SHA-512" hashValue="q3njV64zZm3Oll7P5RYX7k7b5brd3awe22kz0362hUSrzlOMKyqZbvR5T/blNlvuE8+giH7bp89q0sN//UARlg==" saltValue="t2jF5H5hkmybqvvk/K/1Wg==" spinCount="100000" sheet="1" objects="1" scenarios="1"/>
  <mergeCells count="54">
    <mergeCell ref="A1:M1"/>
    <mergeCell ref="A2:D2"/>
    <mergeCell ref="F2:H2"/>
    <mergeCell ref="L2:M2"/>
    <mergeCell ref="A3:B3"/>
    <mergeCell ref="C3:D3"/>
    <mergeCell ref="G3:H3"/>
    <mergeCell ref="I3:K3"/>
    <mergeCell ref="L3:M3"/>
    <mergeCell ref="A4:D4"/>
    <mergeCell ref="H4:M4"/>
    <mergeCell ref="A5:D5"/>
    <mergeCell ref="K5:L5"/>
    <mergeCell ref="A6:D6"/>
    <mergeCell ref="K6:L6"/>
    <mergeCell ref="A7:M7"/>
    <mergeCell ref="A8:D8"/>
    <mergeCell ref="A9:B11"/>
    <mergeCell ref="C9:D9"/>
    <mergeCell ref="C10:D10"/>
    <mergeCell ref="K10:L10"/>
    <mergeCell ref="C11:D11"/>
    <mergeCell ref="K11:L11"/>
    <mergeCell ref="A21:C21"/>
    <mergeCell ref="A12:D12"/>
    <mergeCell ref="K12:L12"/>
    <mergeCell ref="A13:D13"/>
    <mergeCell ref="K13:L13"/>
    <mergeCell ref="A14:D14"/>
    <mergeCell ref="A15:D15"/>
    <mergeCell ref="A16:M16"/>
    <mergeCell ref="A17:D17"/>
    <mergeCell ref="A18:C18"/>
    <mergeCell ref="A19:C19"/>
    <mergeCell ref="A20:C20"/>
    <mergeCell ref="A34:D34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48:D48"/>
    <mergeCell ref="A35:C35"/>
    <mergeCell ref="A37:D37"/>
    <mergeCell ref="A42:D42"/>
    <mergeCell ref="A43:D43"/>
    <mergeCell ref="A44:D44"/>
    <mergeCell ref="A45:D45"/>
  </mergeCells>
  <pageMargins left="0.45833333333333298" right="0.41666666666666702" top="0.54166666666666696" bottom="0.75" header="0.3" footer="0.3"/>
  <pageSetup paperSize="288" scale="89" orientation="portrait" r:id="rId1"/>
  <headerFooter>
    <oddFooter>&amp;L&amp;Z&amp;F&amp;RSimple Budget Sample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zoomScaleNormal="100" workbookViewId="0">
      <selection activeCell="E3" sqref="E3"/>
    </sheetView>
  </sheetViews>
  <sheetFormatPr defaultRowHeight="15" x14ac:dyDescent="0.25"/>
  <cols>
    <col min="1" max="1" width="10.140625" customWidth="1"/>
    <col min="2" max="2" width="9.140625" customWidth="1"/>
    <col min="3" max="3" width="10.7109375" customWidth="1"/>
    <col min="4" max="4" width="17.5703125" customWidth="1"/>
    <col min="5" max="5" width="9.7109375" bestFit="1" customWidth="1"/>
    <col min="6" max="6" width="7.7109375" customWidth="1"/>
    <col min="7" max="7" width="9.42578125" customWidth="1"/>
    <col min="8" max="8" width="8.85546875" customWidth="1"/>
    <col min="9" max="9" width="11.5703125" bestFit="1" customWidth="1"/>
    <col min="10" max="10" width="9.7109375" style="4" bestFit="1" customWidth="1"/>
    <col min="11" max="11" width="9.140625" style="4" customWidth="1"/>
    <col min="12" max="12" width="10.140625" style="4" customWidth="1"/>
    <col min="13" max="13" width="10.42578125" style="17" customWidth="1"/>
  </cols>
  <sheetData>
    <row r="1" spans="1:15" ht="24" thickBot="1" x14ac:dyDescent="0.4">
      <c r="A1" s="251" t="s">
        <v>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3"/>
    </row>
    <row r="2" spans="1:15" s="17" customFormat="1" ht="26.25" customHeight="1" x14ac:dyDescent="0.2">
      <c r="A2" s="302" t="s">
        <v>10</v>
      </c>
      <c r="B2" s="303"/>
      <c r="C2" s="303"/>
      <c r="D2" s="303"/>
      <c r="E2" s="138">
        <v>2023</v>
      </c>
      <c r="F2" s="303" t="s">
        <v>11</v>
      </c>
      <c r="G2" s="303"/>
      <c r="H2" s="303"/>
      <c r="I2" s="139">
        <v>2024</v>
      </c>
      <c r="J2" s="140"/>
      <c r="K2" s="141" t="s">
        <v>12</v>
      </c>
      <c r="L2" s="316" t="s">
        <v>79</v>
      </c>
      <c r="M2" s="317"/>
    </row>
    <row r="3" spans="1:15" s="17" customFormat="1" ht="30" customHeight="1" thickBot="1" x14ac:dyDescent="0.25">
      <c r="A3" s="306" t="s">
        <v>13</v>
      </c>
      <c r="B3" s="307"/>
      <c r="C3" s="304">
        <v>9123</v>
      </c>
      <c r="D3" s="305"/>
      <c r="E3" s="142" t="s">
        <v>14</v>
      </c>
      <c r="F3" s="142" t="s">
        <v>15</v>
      </c>
      <c r="G3" s="319" t="s">
        <v>16</v>
      </c>
      <c r="H3" s="320"/>
      <c r="I3" s="318" t="s">
        <v>103</v>
      </c>
      <c r="J3" s="318"/>
      <c r="K3" s="318"/>
      <c r="L3" s="143" t="s">
        <v>80</v>
      </c>
      <c r="M3" s="35"/>
    </row>
    <row r="4" spans="1:15" s="17" customFormat="1" ht="12.75" x14ac:dyDescent="0.2">
      <c r="A4" s="313" t="s">
        <v>17</v>
      </c>
      <c r="B4" s="314"/>
      <c r="C4" s="314"/>
      <c r="D4" s="315"/>
      <c r="E4" s="144">
        <v>10</v>
      </c>
      <c r="F4" s="145">
        <v>3</v>
      </c>
      <c r="G4" s="146"/>
      <c r="H4" s="321" t="s">
        <v>18</v>
      </c>
      <c r="I4" s="322"/>
      <c r="J4" s="322"/>
      <c r="K4" s="322"/>
      <c r="L4" s="322"/>
      <c r="M4" s="323"/>
    </row>
    <row r="5" spans="1:15" s="17" customFormat="1" ht="12.75" x14ac:dyDescent="0.2">
      <c r="A5" s="313" t="s">
        <v>19</v>
      </c>
      <c r="B5" s="314"/>
      <c r="C5" s="314"/>
      <c r="D5" s="315"/>
      <c r="E5" s="147">
        <v>2</v>
      </c>
      <c r="F5" s="148">
        <v>1</v>
      </c>
      <c r="G5" s="149"/>
      <c r="H5" s="12" t="s">
        <v>20</v>
      </c>
      <c r="I5" s="13"/>
      <c r="J5" s="34">
        <v>364.48</v>
      </c>
      <c r="K5" s="232" t="s">
        <v>21</v>
      </c>
      <c r="L5" s="233"/>
      <c r="M5" s="136">
        <v>308</v>
      </c>
    </row>
    <row r="6" spans="1:15" s="17" customFormat="1" ht="13.5" thickBot="1" x14ac:dyDescent="0.25">
      <c r="A6" s="313" t="s">
        <v>22</v>
      </c>
      <c r="B6" s="314"/>
      <c r="C6" s="314"/>
      <c r="D6" s="315"/>
      <c r="E6" s="150">
        <f>SUM(E4:E5)</f>
        <v>12</v>
      </c>
      <c r="F6" s="151">
        <f>SUM(F4:F5)</f>
        <v>4</v>
      </c>
      <c r="G6" s="152"/>
      <c r="H6" s="134" t="s">
        <v>23</v>
      </c>
      <c r="I6" s="135"/>
      <c r="J6" s="213">
        <v>1657.54</v>
      </c>
      <c r="K6" s="234" t="s">
        <v>24</v>
      </c>
      <c r="L6" s="235"/>
      <c r="M6" s="137">
        <v>2364</v>
      </c>
    </row>
    <row r="7" spans="1:15" s="17" customFormat="1" ht="12.75" x14ac:dyDescent="0.2">
      <c r="A7" s="308" t="s">
        <v>25</v>
      </c>
      <c r="B7" s="309"/>
      <c r="C7" s="309"/>
      <c r="D7" s="309"/>
      <c r="E7" s="309"/>
      <c r="F7" s="309"/>
      <c r="G7" s="310"/>
      <c r="H7" s="310"/>
      <c r="I7" s="310"/>
      <c r="J7" s="310"/>
      <c r="K7" s="311"/>
      <c r="L7" s="311"/>
      <c r="M7" s="312"/>
    </row>
    <row r="8" spans="1:15" s="17" customFormat="1" ht="64.5" customHeight="1" x14ac:dyDescent="0.2">
      <c r="A8" s="265"/>
      <c r="B8" s="266"/>
      <c r="C8" s="266"/>
      <c r="D8" s="267"/>
      <c r="E8" s="153" t="s">
        <v>26</v>
      </c>
      <c r="F8" s="82" t="s">
        <v>27</v>
      </c>
      <c r="G8" s="82" t="s">
        <v>28</v>
      </c>
      <c r="H8" s="82" t="s">
        <v>29</v>
      </c>
      <c r="I8" s="82" t="s">
        <v>30</v>
      </c>
      <c r="J8" s="154" t="s">
        <v>31</v>
      </c>
      <c r="K8" s="94" t="s">
        <v>32</v>
      </c>
      <c r="L8" s="100" t="s">
        <v>81</v>
      </c>
      <c r="M8" s="94" t="s">
        <v>34</v>
      </c>
    </row>
    <row r="9" spans="1:15" s="17" customFormat="1" ht="12.75" x14ac:dyDescent="0.2">
      <c r="A9" s="338" t="s">
        <v>35</v>
      </c>
      <c r="B9" s="339"/>
      <c r="C9" s="313" t="s">
        <v>36</v>
      </c>
      <c r="D9" s="315"/>
      <c r="E9" s="155">
        <v>625.14</v>
      </c>
      <c r="F9" s="156"/>
      <c r="I9" s="18"/>
      <c r="J9" s="19">
        <f>SUM(E9:E11)</f>
        <v>1252.3400000000001</v>
      </c>
      <c r="K9" s="19">
        <f>SUM(E12:E13)</f>
        <v>3723</v>
      </c>
      <c r="L9" s="18">
        <f>SUM(J15:L15)</f>
        <v>3835</v>
      </c>
      <c r="M9" s="19">
        <f>SUM(E15,L9)</f>
        <v>9160.34</v>
      </c>
    </row>
    <row r="10" spans="1:15" s="17" customFormat="1" ht="12.75" x14ac:dyDescent="0.2">
      <c r="A10" s="340"/>
      <c r="B10" s="341"/>
      <c r="C10" s="313" t="s">
        <v>37</v>
      </c>
      <c r="D10" s="315"/>
      <c r="E10" s="157">
        <v>125</v>
      </c>
      <c r="F10" s="156"/>
      <c r="I10" s="18"/>
      <c r="J10" s="18"/>
      <c r="K10" s="344" t="s">
        <v>38</v>
      </c>
      <c r="L10" s="345"/>
      <c r="M10" s="96">
        <f>SUM(I15)</f>
        <v>18070.25</v>
      </c>
    </row>
    <row r="11" spans="1:15" s="17" customFormat="1" ht="12.75" x14ac:dyDescent="0.2">
      <c r="A11" s="342"/>
      <c r="B11" s="343"/>
      <c r="C11" s="313" t="s">
        <v>39</v>
      </c>
      <c r="D11" s="315"/>
      <c r="E11" s="158">
        <f>SUM(G11*I11)</f>
        <v>502.20000000000005</v>
      </c>
      <c r="F11" s="147">
        <v>8</v>
      </c>
      <c r="G11" s="159">
        <v>0.2</v>
      </c>
      <c r="H11" s="160"/>
      <c r="I11" s="161">
        <v>2511</v>
      </c>
      <c r="J11" s="18"/>
      <c r="K11" s="271" t="s">
        <v>40</v>
      </c>
      <c r="L11" s="271"/>
      <c r="M11" s="19">
        <f>SUM(M9-M10)</f>
        <v>-8909.91</v>
      </c>
      <c r="O11" s="18"/>
    </row>
    <row r="12" spans="1:15" s="17" customFormat="1" ht="12.75" x14ac:dyDescent="0.2">
      <c r="A12" s="269" t="s">
        <v>41</v>
      </c>
      <c r="B12" s="269"/>
      <c r="C12" s="269"/>
      <c r="D12" s="269"/>
      <c r="E12" s="158">
        <f>SUM(G12*I12)</f>
        <v>3570</v>
      </c>
      <c r="F12" s="147">
        <v>12</v>
      </c>
      <c r="G12" s="162">
        <v>0.7</v>
      </c>
      <c r="H12" s="216">
        <v>425</v>
      </c>
      <c r="I12" s="217">
        <f>SUM(F12*H12)</f>
        <v>5100</v>
      </c>
      <c r="J12" s="163"/>
      <c r="K12" s="269" t="s">
        <v>42</v>
      </c>
      <c r="L12" s="269"/>
      <c r="M12" s="97">
        <f>SUM(M11/G12)*-1</f>
        <v>12728.442857142858</v>
      </c>
    </row>
    <row r="13" spans="1:15" s="17" customFormat="1" ht="12.75" x14ac:dyDescent="0.2">
      <c r="A13" s="269" t="s">
        <v>43</v>
      </c>
      <c r="B13" s="269"/>
      <c r="C13" s="269"/>
      <c r="D13" s="269"/>
      <c r="E13" s="19">
        <f>SUM(G13*I12)</f>
        <v>153</v>
      </c>
      <c r="F13" s="160"/>
      <c r="G13" s="162">
        <v>0.03</v>
      </c>
      <c r="H13" s="160"/>
      <c r="I13" s="35"/>
      <c r="J13" s="18"/>
      <c r="K13" s="271" t="s">
        <v>44</v>
      </c>
      <c r="L13" s="271"/>
      <c r="M13" s="98">
        <f>SUM(M12/F12)</f>
        <v>1060.7035714285714</v>
      </c>
    </row>
    <row r="14" spans="1:15" s="17" customFormat="1" ht="30" x14ac:dyDescent="0.25">
      <c r="A14" s="337" t="s">
        <v>45</v>
      </c>
      <c r="B14" s="337"/>
      <c r="C14" s="337"/>
      <c r="D14" s="337"/>
      <c r="E14" s="164">
        <v>350</v>
      </c>
      <c r="F14" s="165"/>
      <c r="G14" s="13"/>
      <c r="I14" s="76" t="s">
        <v>38</v>
      </c>
      <c r="J14" s="166" t="s">
        <v>46</v>
      </c>
      <c r="K14" s="77" t="s">
        <v>47</v>
      </c>
      <c r="L14" s="78" t="s">
        <v>48</v>
      </c>
      <c r="M14" s="79" t="s">
        <v>49</v>
      </c>
    </row>
    <row r="15" spans="1:15" s="17" customFormat="1" ht="31.5" customHeight="1" thickBot="1" x14ac:dyDescent="0.25">
      <c r="A15" s="325" t="s">
        <v>82</v>
      </c>
      <c r="B15" s="326"/>
      <c r="C15" s="326"/>
      <c r="D15" s="327"/>
      <c r="E15" s="167">
        <f>SUM(E9:E14)</f>
        <v>5325.34</v>
      </c>
      <c r="F15" s="168"/>
      <c r="G15" s="169"/>
      <c r="H15" s="170"/>
      <c r="I15" s="171">
        <f>SUM(I22,I28,I36,I42,I45,I54)</f>
        <v>18070.25</v>
      </c>
      <c r="J15" s="172">
        <f t="shared" ref="J15:M15" si="0">SUM(J22,J28,J36,J42,J45,J54)</f>
        <v>2205</v>
      </c>
      <c r="K15" s="172">
        <f t="shared" si="0"/>
        <v>430</v>
      </c>
      <c r="L15" s="172">
        <f>SUM(L22,L28,L36,L42,L45,L54)</f>
        <v>1200</v>
      </c>
      <c r="M15" s="172">
        <f t="shared" si="0"/>
        <v>14235.25</v>
      </c>
    </row>
    <row r="16" spans="1:15" s="17" customFormat="1" ht="13.5" thickBot="1" x14ac:dyDescent="0.25">
      <c r="A16" s="351"/>
      <c r="B16" s="352"/>
      <c r="C16" s="352"/>
      <c r="D16" s="352"/>
      <c r="E16" s="352"/>
      <c r="F16" s="353"/>
      <c r="G16" s="353"/>
      <c r="H16" s="353"/>
      <c r="I16" s="352"/>
      <c r="J16" s="352"/>
      <c r="K16" s="352"/>
      <c r="L16" s="352"/>
      <c r="M16" s="354"/>
    </row>
    <row r="17" spans="1:13" s="17" customFormat="1" ht="95.25" customHeight="1" thickBot="1" x14ac:dyDescent="0.25">
      <c r="A17" s="328" t="s">
        <v>50</v>
      </c>
      <c r="B17" s="329"/>
      <c r="C17" s="329"/>
      <c r="D17" s="330"/>
      <c r="E17" s="173" t="s">
        <v>51</v>
      </c>
      <c r="F17" s="174" t="s">
        <v>52</v>
      </c>
      <c r="G17" s="173" t="s">
        <v>83</v>
      </c>
      <c r="H17" s="175" t="s">
        <v>54</v>
      </c>
      <c r="I17" s="176" t="s">
        <v>55</v>
      </c>
      <c r="J17" s="131" t="s">
        <v>56</v>
      </c>
      <c r="K17" s="131" t="s">
        <v>84</v>
      </c>
      <c r="L17" s="131" t="s">
        <v>48</v>
      </c>
      <c r="M17" s="177" t="s">
        <v>58</v>
      </c>
    </row>
    <row r="18" spans="1:13" s="17" customFormat="1" ht="12.75" x14ac:dyDescent="0.2">
      <c r="A18" s="331" t="s">
        <v>59</v>
      </c>
      <c r="B18" s="332"/>
      <c r="C18" s="333"/>
      <c r="D18" s="178" t="s">
        <v>60</v>
      </c>
      <c r="E18" s="20"/>
      <c r="F18" s="21"/>
      <c r="G18" s="21"/>
      <c r="H18" s="21"/>
      <c r="I18" s="21"/>
      <c r="J18" s="21"/>
      <c r="K18" s="21"/>
      <c r="L18" s="21"/>
      <c r="M18" s="36"/>
    </row>
    <row r="19" spans="1:13" s="17" customFormat="1" ht="12.75" x14ac:dyDescent="0.2">
      <c r="A19" s="334" t="s">
        <v>85</v>
      </c>
      <c r="B19" s="335"/>
      <c r="C19" s="336"/>
      <c r="D19" s="179" t="s">
        <v>86</v>
      </c>
      <c r="E19" s="180">
        <v>5</v>
      </c>
      <c r="F19" s="179">
        <v>12</v>
      </c>
      <c r="G19" s="180">
        <v>2</v>
      </c>
      <c r="H19" s="179">
        <v>2</v>
      </c>
      <c r="I19" s="19">
        <f>SUM(E19*F19)+(G19*H19)</f>
        <v>64</v>
      </c>
      <c r="J19" s="162"/>
      <c r="K19" s="162"/>
      <c r="L19" s="162"/>
      <c r="M19" s="181">
        <f>SUM(I19-J19-K19-L19)</f>
        <v>64</v>
      </c>
    </row>
    <row r="20" spans="1:13" s="17" customFormat="1" ht="12.75" x14ac:dyDescent="0.2">
      <c r="A20" s="334" t="s">
        <v>105</v>
      </c>
      <c r="B20" s="335"/>
      <c r="C20" s="336"/>
      <c r="D20" s="182" t="s">
        <v>87</v>
      </c>
      <c r="E20" s="180">
        <v>50</v>
      </c>
      <c r="F20" s="179">
        <v>10</v>
      </c>
      <c r="G20" s="180">
        <v>50</v>
      </c>
      <c r="H20" s="179">
        <v>2</v>
      </c>
      <c r="I20" s="19">
        <f>SUM(E20*F20)+(G20*H20)</f>
        <v>600</v>
      </c>
      <c r="J20" s="162"/>
      <c r="K20" s="162"/>
      <c r="L20" s="162"/>
      <c r="M20" s="181">
        <f>SUM(I20-J20-K20-L20)</f>
        <v>600</v>
      </c>
    </row>
    <row r="21" spans="1:13" s="17" customFormat="1" ht="12.75" x14ac:dyDescent="0.2">
      <c r="A21" s="334" t="s">
        <v>104</v>
      </c>
      <c r="B21" s="335"/>
      <c r="C21" s="336"/>
      <c r="D21" s="182" t="s">
        <v>88</v>
      </c>
      <c r="E21" s="180">
        <v>1000</v>
      </c>
      <c r="F21" s="179">
        <v>10</v>
      </c>
      <c r="G21" s="180">
        <v>900</v>
      </c>
      <c r="H21" s="179">
        <v>2</v>
      </c>
      <c r="I21" s="19">
        <f>SUM(E21*F21)+(G21*H21)</f>
        <v>11800</v>
      </c>
      <c r="J21" s="162">
        <v>1224</v>
      </c>
      <c r="K21" s="162">
        <v>360</v>
      </c>
      <c r="L21" s="162">
        <v>1200</v>
      </c>
      <c r="M21" s="181">
        <f>SUM(I21-J21-K21-L21)</f>
        <v>9016</v>
      </c>
    </row>
    <row r="22" spans="1:13" s="17" customFormat="1" ht="12.75" x14ac:dyDescent="0.2">
      <c r="A22" s="306" t="s">
        <v>61</v>
      </c>
      <c r="B22" s="307"/>
      <c r="C22" s="307"/>
      <c r="D22" s="324"/>
      <c r="E22" s="183">
        <f t="shared" ref="E22" si="1">SUM(E19:E21)</f>
        <v>1055</v>
      </c>
      <c r="F22" s="160">
        <f>SUM(F19:F21)</f>
        <v>32</v>
      </c>
      <c r="G22" s="183">
        <f t="shared" ref="G22:L22" si="2">SUM(G19:G21)</f>
        <v>952</v>
      </c>
      <c r="H22" s="184">
        <f t="shared" si="2"/>
        <v>6</v>
      </c>
      <c r="I22" s="183">
        <f t="shared" si="2"/>
        <v>12464</v>
      </c>
      <c r="J22" s="183">
        <f t="shared" si="2"/>
        <v>1224</v>
      </c>
      <c r="K22" s="183">
        <f t="shared" si="2"/>
        <v>360</v>
      </c>
      <c r="L22" s="183">
        <f t="shared" si="2"/>
        <v>1200</v>
      </c>
      <c r="M22" s="183">
        <f t="shared" ref="M22" si="3">SUM(M19:M21)</f>
        <v>9680</v>
      </c>
    </row>
    <row r="23" spans="1:13" s="17" customFormat="1" ht="9" customHeight="1" x14ac:dyDescent="0.2">
      <c r="A23" s="54"/>
      <c r="B23" s="55"/>
      <c r="C23" s="55"/>
      <c r="D23" s="55"/>
      <c r="E23" s="23"/>
      <c r="F23" s="23"/>
      <c r="G23" s="23"/>
      <c r="H23" s="23"/>
      <c r="I23" s="23"/>
      <c r="J23" s="24"/>
      <c r="K23" s="24"/>
      <c r="L23" s="24"/>
      <c r="M23" s="25"/>
    </row>
    <row r="24" spans="1:13" s="17" customFormat="1" ht="12.75" x14ac:dyDescent="0.2">
      <c r="A24" s="346" t="s">
        <v>62</v>
      </c>
      <c r="B24" s="346"/>
      <c r="C24" s="346"/>
      <c r="D24" s="185" t="s">
        <v>60</v>
      </c>
      <c r="E24" s="26"/>
      <c r="F24" s="27"/>
      <c r="G24" s="27"/>
      <c r="H24" s="27"/>
      <c r="I24" s="27"/>
      <c r="J24" s="27"/>
      <c r="K24" s="27"/>
      <c r="L24" s="27"/>
      <c r="M24" s="28"/>
    </row>
    <row r="25" spans="1:13" s="17" customFormat="1" ht="12.75" x14ac:dyDescent="0.2">
      <c r="A25" s="334" t="s">
        <v>89</v>
      </c>
      <c r="B25" s="335"/>
      <c r="C25" s="336"/>
      <c r="D25" s="179" t="s">
        <v>90</v>
      </c>
      <c r="E25" s="180">
        <v>5</v>
      </c>
      <c r="F25" s="179">
        <v>12</v>
      </c>
      <c r="G25" s="180">
        <v>0</v>
      </c>
      <c r="H25" s="179"/>
      <c r="I25" s="19">
        <f t="shared" ref="I25:I27" si="4">SUM(E25*F25)+(G25*H25)</f>
        <v>60</v>
      </c>
      <c r="J25" s="162"/>
      <c r="K25" s="162"/>
      <c r="L25" s="162"/>
      <c r="M25" s="181">
        <f>SUM(I25-J25-K25-L25)</f>
        <v>60</v>
      </c>
    </row>
    <row r="26" spans="1:13" s="17" customFormat="1" ht="12.75" x14ac:dyDescent="0.2">
      <c r="A26" s="348" t="s">
        <v>91</v>
      </c>
      <c r="B26" s="349"/>
      <c r="C26" s="350"/>
      <c r="D26" s="179" t="s">
        <v>92</v>
      </c>
      <c r="E26" s="180">
        <v>7</v>
      </c>
      <c r="F26" s="179">
        <v>12</v>
      </c>
      <c r="G26" s="180">
        <v>0</v>
      </c>
      <c r="H26" s="179"/>
      <c r="I26" s="19">
        <f t="shared" ref="I26" si="5">SUM(E26*F26)+(G26*H26)</f>
        <v>84</v>
      </c>
      <c r="J26" s="162"/>
      <c r="K26" s="162"/>
      <c r="L26" s="162"/>
      <c r="M26" s="181">
        <f>SUM(I26-J26-K26-L26)</f>
        <v>84</v>
      </c>
    </row>
    <row r="27" spans="1:13" s="17" customFormat="1" ht="15" customHeight="1" x14ac:dyDescent="0.2">
      <c r="A27" s="348"/>
      <c r="B27" s="349"/>
      <c r="C27" s="350"/>
      <c r="D27" s="179"/>
      <c r="E27" s="180"/>
      <c r="F27" s="179"/>
      <c r="G27" s="180"/>
      <c r="H27" s="179"/>
      <c r="I27" s="19">
        <f t="shared" si="4"/>
        <v>0</v>
      </c>
      <c r="J27" s="162"/>
      <c r="K27" s="162"/>
      <c r="L27" s="162"/>
      <c r="M27" s="181">
        <f>SUM(I27-J27-K27-L27)</f>
        <v>0</v>
      </c>
    </row>
    <row r="28" spans="1:13" s="17" customFormat="1" ht="12.75" x14ac:dyDescent="0.2">
      <c r="A28" s="306" t="s">
        <v>61</v>
      </c>
      <c r="B28" s="307"/>
      <c r="C28" s="307"/>
      <c r="D28" s="324"/>
      <c r="E28" s="183">
        <f t="shared" ref="E28" si="6">SUM(E25:E27)</f>
        <v>12</v>
      </c>
      <c r="F28" s="160"/>
      <c r="G28" s="183">
        <f t="shared" ref="G28:M28" si="7">SUM(G25:G27)</f>
        <v>0</v>
      </c>
      <c r="H28" s="160"/>
      <c r="I28" s="183">
        <f t="shared" si="7"/>
        <v>144</v>
      </c>
      <c r="J28" s="183">
        <f t="shared" si="7"/>
        <v>0</v>
      </c>
      <c r="K28" s="183">
        <f t="shared" si="7"/>
        <v>0</v>
      </c>
      <c r="L28" s="183">
        <f t="shared" si="7"/>
        <v>0</v>
      </c>
      <c r="M28" s="183">
        <f t="shared" si="7"/>
        <v>144</v>
      </c>
    </row>
    <row r="29" spans="1:13" s="17" customFormat="1" ht="9" customHeight="1" x14ac:dyDescent="0.2">
      <c r="A29" s="22"/>
      <c r="B29" s="29"/>
      <c r="C29" s="29"/>
      <c r="D29" s="29"/>
      <c r="E29" s="30"/>
      <c r="F29" s="31"/>
      <c r="G29" s="32"/>
      <c r="H29" s="31"/>
      <c r="I29" s="31"/>
      <c r="J29" s="32"/>
      <c r="K29" s="32"/>
      <c r="L29" s="32"/>
      <c r="M29" s="33"/>
    </row>
    <row r="30" spans="1:13" s="17" customFormat="1" ht="12.75" x14ac:dyDescent="0.2">
      <c r="A30" s="346" t="s">
        <v>63</v>
      </c>
      <c r="B30" s="346"/>
      <c r="C30" s="346"/>
      <c r="D30" s="186" t="s">
        <v>60</v>
      </c>
      <c r="E30" s="26"/>
      <c r="F30" s="27"/>
      <c r="G30" s="27"/>
      <c r="H30" s="27"/>
      <c r="I30" s="27"/>
      <c r="J30" s="27"/>
      <c r="K30" s="27"/>
      <c r="L30" s="27"/>
      <c r="M30" s="28"/>
    </row>
    <row r="31" spans="1:13" s="17" customFormat="1" ht="12.75" x14ac:dyDescent="0.2">
      <c r="A31" s="334" t="s">
        <v>93</v>
      </c>
      <c r="B31" s="335"/>
      <c r="C31" s="336"/>
      <c r="D31" s="179" t="s">
        <v>94</v>
      </c>
      <c r="E31" s="180">
        <v>170</v>
      </c>
      <c r="F31" s="179">
        <v>10</v>
      </c>
      <c r="G31" s="187">
        <v>170</v>
      </c>
      <c r="H31" s="188">
        <v>2</v>
      </c>
      <c r="I31" s="189">
        <f t="shared" ref="I31:I35" si="8">SUM(E31*F31)+(G31*H31)</f>
        <v>2040</v>
      </c>
      <c r="J31" s="190">
        <v>400</v>
      </c>
      <c r="K31" s="190">
        <v>70</v>
      </c>
      <c r="L31" s="190"/>
      <c r="M31" s="191">
        <f>SUM(I31-J31-K31-L31)</f>
        <v>1570</v>
      </c>
    </row>
    <row r="32" spans="1:13" s="17" customFormat="1" ht="12.75" x14ac:dyDescent="0.2">
      <c r="A32" s="334" t="s">
        <v>95</v>
      </c>
      <c r="B32" s="335"/>
      <c r="C32" s="336"/>
      <c r="D32" s="179" t="s">
        <v>92</v>
      </c>
      <c r="E32" s="187">
        <v>6</v>
      </c>
      <c r="F32" s="188">
        <v>12</v>
      </c>
      <c r="G32" s="180">
        <v>0</v>
      </c>
      <c r="H32" s="179">
        <v>2</v>
      </c>
      <c r="I32" s="19">
        <f t="shared" si="8"/>
        <v>72</v>
      </c>
      <c r="J32" s="162">
        <v>36</v>
      </c>
      <c r="K32" s="162"/>
      <c r="L32" s="162"/>
      <c r="M32" s="181">
        <f>SUM(I32-J32-K32-L32)</f>
        <v>36</v>
      </c>
    </row>
    <row r="33" spans="1:13" s="17" customFormat="1" ht="12.75" x14ac:dyDescent="0.2">
      <c r="A33" s="334" t="s">
        <v>96</v>
      </c>
      <c r="B33" s="335"/>
      <c r="C33" s="336"/>
      <c r="D33" s="179" t="s">
        <v>97</v>
      </c>
      <c r="E33" s="180">
        <v>3</v>
      </c>
      <c r="F33" s="179">
        <v>12</v>
      </c>
      <c r="G33" s="180">
        <v>1</v>
      </c>
      <c r="H33" s="179">
        <v>2</v>
      </c>
      <c r="I33" s="19">
        <f t="shared" si="8"/>
        <v>38</v>
      </c>
      <c r="J33" s="162"/>
      <c r="K33" s="162"/>
      <c r="L33" s="162"/>
      <c r="M33" s="181">
        <f>SUM(I33-J33-K33-L33)</f>
        <v>38</v>
      </c>
    </row>
    <row r="34" spans="1:13" s="17" customFormat="1" ht="12.75" x14ac:dyDescent="0.2">
      <c r="A34" s="334"/>
      <c r="B34" s="335"/>
      <c r="C34" s="336"/>
      <c r="D34" s="179"/>
      <c r="E34" s="180"/>
      <c r="F34" s="179"/>
      <c r="G34" s="180"/>
      <c r="H34" s="179"/>
      <c r="I34" s="19">
        <f t="shared" ref="I34" si="9">SUM(E34*F34)+(G34*H34)</f>
        <v>0</v>
      </c>
      <c r="J34" s="162"/>
      <c r="K34" s="162"/>
      <c r="L34" s="162"/>
      <c r="M34" s="181">
        <f>SUM(I34-J34-K34-L34)</f>
        <v>0</v>
      </c>
    </row>
    <row r="35" spans="1:13" s="17" customFormat="1" ht="12.75" x14ac:dyDescent="0.2">
      <c r="A35" s="334"/>
      <c r="B35" s="335"/>
      <c r="C35" s="336"/>
      <c r="D35" s="179"/>
      <c r="E35" s="187"/>
      <c r="F35" s="188"/>
      <c r="G35" s="180"/>
      <c r="H35" s="179"/>
      <c r="I35" s="19">
        <f t="shared" si="8"/>
        <v>0</v>
      </c>
      <c r="J35" s="162"/>
      <c r="K35" s="162"/>
      <c r="L35" s="162"/>
      <c r="M35" s="181">
        <f>SUM(I35-J35-K35-L35)</f>
        <v>0</v>
      </c>
    </row>
    <row r="36" spans="1:13" s="17" customFormat="1" ht="12.75" x14ac:dyDescent="0.2">
      <c r="A36" s="306" t="s">
        <v>61</v>
      </c>
      <c r="B36" s="307"/>
      <c r="C36" s="307"/>
      <c r="D36" s="324"/>
      <c r="E36" s="183">
        <f t="shared" ref="E36" si="10">SUM(E31:E35)</f>
        <v>179</v>
      </c>
      <c r="F36" s="160"/>
      <c r="G36" s="183">
        <f t="shared" ref="G36:M36" si="11">SUM(G31:G35)</f>
        <v>171</v>
      </c>
      <c r="H36" s="160"/>
      <c r="I36" s="183">
        <f t="shared" si="11"/>
        <v>2150</v>
      </c>
      <c r="J36" s="183">
        <f t="shared" si="11"/>
        <v>436</v>
      </c>
      <c r="K36" s="183">
        <f t="shared" si="11"/>
        <v>70</v>
      </c>
      <c r="L36" s="183">
        <f t="shared" si="11"/>
        <v>0</v>
      </c>
      <c r="M36" s="183">
        <f t="shared" si="11"/>
        <v>1644</v>
      </c>
    </row>
    <row r="37" spans="1:13" s="17" customFormat="1" ht="14.25" customHeight="1" x14ac:dyDescent="0.2">
      <c r="A37" s="22"/>
      <c r="B37" s="29"/>
      <c r="C37" s="29"/>
      <c r="D37" s="29"/>
      <c r="E37" s="32"/>
      <c r="F37" s="31"/>
      <c r="G37" s="32"/>
      <c r="H37" s="31"/>
      <c r="I37" s="31"/>
      <c r="J37" s="32"/>
      <c r="K37" s="32"/>
      <c r="L37" s="32"/>
      <c r="M37" s="33"/>
    </row>
    <row r="38" spans="1:13" s="17" customFormat="1" ht="12.75" x14ac:dyDescent="0.2">
      <c r="A38" s="346" t="s">
        <v>64</v>
      </c>
      <c r="B38" s="346"/>
      <c r="C38" s="346"/>
      <c r="D38" s="186" t="s">
        <v>60</v>
      </c>
      <c r="E38" s="26"/>
      <c r="F38" s="27"/>
      <c r="G38" s="27"/>
      <c r="H38" s="27"/>
      <c r="I38" s="27"/>
      <c r="J38" s="27"/>
      <c r="K38" s="27"/>
      <c r="L38" s="27"/>
      <c r="M38" s="28"/>
    </row>
    <row r="39" spans="1:13" s="17" customFormat="1" ht="12.75" x14ac:dyDescent="0.2">
      <c r="A39" s="334" t="s">
        <v>98</v>
      </c>
      <c r="B39" s="335"/>
      <c r="C39" s="336"/>
      <c r="D39" s="179" t="s">
        <v>88</v>
      </c>
      <c r="E39" s="187">
        <v>100</v>
      </c>
      <c r="F39" s="188">
        <v>6</v>
      </c>
      <c r="G39" s="187">
        <v>50</v>
      </c>
      <c r="H39" s="188">
        <v>2</v>
      </c>
      <c r="I39" s="189">
        <f t="shared" ref="I39:I41" si="12">SUM(E39*F39)+(G39*H39)</f>
        <v>700</v>
      </c>
      <c r="J39" s="190">
        <v>120</v>
      </c>
      <c r="K39" s="190"/>
      <c r="L39" s="190"/>
      <c r="M39" s="191">
        <f>SUM(I39-J39-K39-L39)</f>
        <v>580</v>
      </c>
    </row>
    <row r="40" spans="1:13" s="17" customFormat="1" ht="12.75" x14ac:dyDescent="0.2">
      <c r="A40" s="347" t="s">
        <v>99</v>
      </c>
      <c r="B40" s="347"/>
      <c r="C40" s="347"/>
      <c r="D40" s="179" t="s">
        <v>100</v>
      </c>
      <c r="E40" s="180">
        <v>85</v>
      </c>
      <c r="F40" s="179">
        <v>11</v>
      </c>
      <c r="G40" s="180">
        <v>85</v>
      </c>
      <c r="H40" s="179">
        <v>4</v>
      </c>
      <c r="I40" s="19">
        <f t="shared" ref="I40" si="13">SUM(E40*F40)+(G40*H40)</f>
        <v>1275</v>
      </c>
      <c r="J40" s="162">
        <v>360</v>
      </c>
      <c r="K40" s="162"/>
      <c r="L40" s="190"/>
      <c r="M40" s="191">
        <f>SUM(I40-J40-K40-L40)</f>
        <v>915</v>
      </c>
    </row>
    <row r="41" spans="1:13" s="17" customFormat="1" ht="12.75" x14ac:dyDescent="0.2">
      <c r="A41" s="347"/>
      <c r="B41" s="347"/>
      <c r="C41" s="347"/>
      <c r="D41" s="179"/>
      <c r="E41" s="180"/>
      <c r="F41" s="179"/>
      <c r="G41" s="180"/>
      <c r="H41" s="179"/>
      <c r="I41" s="19">
        <f t="shared" si="12"/>
        <v>0</v>
      </c>
      <c r="J41" s="162"/>
      <c r="K41" s="162"/>
      <c r="L41" s="162"/>
      <c r="M41" s="181">
        <f>SUM(I41-J41-K41-L41)</f>
        <v>0</v>
      </c>
    </row>
    <row r="42" spans="1:13" s="17" customFormat="1" ht="12.75" x14ac:dyDescent="0.2">
      <c r="A42" s="306" t="s">
        <v>61</v>
      </c>
      <c r="B42" s="307"/>
      <c r="C42" s="307"/>
      <c r="D42" s="324"/>
      <c r="E42" s="183">
        <f t="shared" ref="E42" si="14">SUM(E39:E41)</f>
        <v>185</v>
      </c>
      <c r="F42" s="160"/>
      <c r="G42" s="183">
        <f t="shared" ref="G42" si="15">SUM(G39:G41)</f>
        <v>135</v>
      </c>
      <c r="H42" s="160"/>
      <c r="I42" s="183">
        <f t="shared" ref="I42:M42" si="16">SUM(I39:I41)</f>
        <v>1975</v>
      </c>
      <c r="J42" s="183">
        <f t="shared" si="16"/>
        <v>480</v>
      </c>
      <c r="K42" s="183">
        <f t="shared" si="16"/>
        <v>0</v>
      </c>
      <c r="L42" s="183">
        <f t="shared" si="16"/>
        <v>0</v>
      </c>
      <c r="M42" s="183">
        <f t="shared" si="16"/>
        <v>1495</v>
      </c>
    </row>
    <row r="43" spans="1:13" s="17" customFormat="1" ht="15.75" customHeight="1" x14ac:dyDescent="0.2">
      <c r="A43" s="22"/>
      <c r="B43" s="29"/>
      <c r="C43" s="29"/>
      <c r="D43" s="29"/>
      <c r="E43" s="30"/>
      <c r="F43" s="60"/>
      <c r="G43" s="30"/>
      <c r="H43" s="60"/>
      <c r="I43" s="60"/>
      <c r="J43" s="30"/>
      <c r="K43" s="30"/>
      <c r="L43" s="30"/>
      <c r="M43" s="61"/>
    </row>
    <row r="44" spans="1:13" s="17" customFormat="1" ht="38.25" customHeight="1" x14ac:dyDescent="0.2">
      <c r="A44" s="355" t="s">
        <v>65</v>
      </c>
      <c r="B44" s="356"/>
      <c r="C44" s="356"/>
      <c r="D44" s="356"/>
      <c r="E44" s="192"/>
      <c r="F44" s="193"/>
      <c r="G44" s="27"/>
      <c r="H44" s="27"/>
      <c r="I44" s="27"/>
      <c r="J44" s="27"/>
      <c r="K44" s="27"/>
      <c r="L44" s="194"/>
      <c r="M44" s="28"/>
    </row>
    <row r="45" spans="1:13" s="17" customFormat="1" ht="29.25" customHeight="1" x14ac:dyDescent="0.2">
      <c r="A45" s="362" t="s">
        <v>66</v>
      </c>
      <c r="B45" s="363"/>
      <c r="C45" s="364"/>
      <c r="D45" s="195" t="s">
        <v>101</v>
      </c>
      <c r="E45" s="196">
        <v>25</v>
      </c>
      <c r="F45" s="188">
        <v>12</v>
      </c>
      <c r="G45" s="196">
        <v>25</v>
      </c>
      <c r="H45" s="188">
        <v>4</v>
      </c>
      <c r="I45" s="189">
        <f>SUM(E45*F45)+(G45*H45)</f>
        <v>400</v>
      </c>
      <c r="J45" s="190"/>
      <c r="K45" s="190"/>
      <c r="L45" s="190"/>
      <c r="M45" s="191">
        <f>SUM(I45-J45-K45-L45)</f>
        <v>400</v>
      </c>
    </row>
    <row r="46" spans="1:13" s="17" customFormat="1" ht="16.5" customHeight="1" x14ac:dyDescent="0.2">
      <c r="A46" s="22"/>
      <c r="B46" s="29"/>
      <c r="C46" s="29"/>
      <c r="D46" s="29"/>
      <c r="E46" s="32"/>
      <c r="F46" s="31"/>
      <c r="G46" s="32"/>
      <c r="H46" s="31"/>
      <c r="I46" s="31"/>
      <c r="J46" s="32"/>
      <c r="K46" s="32"/>
      <c r="L46" s="32"/>
      <c r="M46" s="33"/>
    </row>
    <row r="47" spans="1:13" s="17" customFormat="1" ht="12.75" x14ac:dyDescent="0.2">
      <c r="A47" s="361" t="s">
        <v>68</v>
      </c>
      <c r="B47" s="361"/>
      <c r="C47" s="361"/>
      <c r="D47" s="361"/>
      <c r="E47" s="63" t="s">
        <v>69</v>
      </c>
      <c r="F47" s="27"/>
      <c r="G47" s="27"/>
      <c r="H47" s="27"/>
      <c r="I47" s="27"/>
      <c r="J47" s="27"/>
      <c r="K47" s="27"/>
      <c r="L47" s="27"/>
      <c r="M47" s="28"/>
    </row>
    <row r="48" spans="1:13" s="17" customFormat="1" ht="12.75" x14ac:dyDescent="0.2">
      <c r="A48" s="197" t="s">
        <v>70</v>
      </c>
      <c r="B48" s="198">
        <v>3</v>
      </c>
      <c r="C48" s="199">
        <v>9</v>
      </c>
      <c r="D48" s="200" t="s">
        <v>71</v>
      </c>
      <c r="E48" s="201">
        <f>SUM(B48*C48)</f>
        <v>27</v>
      </c>
      <c r="F48" s="202">
        <v>12</v>
      </c>
      <c r="G48" s="203">
        <v>0</v>
      </c>
      <c r="H48" s="202"/>
      <c r="I48" s="203">
        <f t="shared" ref="I48:I53" si="17">SUM(E48*F48)+(G48*H48)</f>
        <v>324</v>
      </c>
      <c r="J48" s="198"/>
      <c r="K48" s="198"/>
      <c r="L48" s="198"/>
      <c r="M48" s="201">
        <f t="shared" ref="M48:M53" si="18">SUM(I48-J48-K48-L48)</f>
        <v>324</v>
      </c>
    </row>
    <row r="49" spans="1:13" s="17" customFormat="1" ht="12.75" x14ac:dyDescent="0.2">
      <c r="A49" s="197" t="s">
        <v>72</v>
      </c>
      <c r="B49" s="198">
        <v>2</v>
      </c>
      <c r="C49" s="204">
        <v>9</v>
      </c>
      <c r="D49" s="200" t="s">
        <v>71</v>
      </c>
      <c r="E49" s="201">
        <f>SUM(B49*C49)</f>
        <v>18</v>
      </c>
      <c r="F49" s="202">
        <v>12</v>
      </c>
      <c r="G49" s="203">
        <v>0</v>
      </c>
      <c r="H49" s="202"/>
      <c r="I49" s="203">
        <f t="shared" si="17"/>
        <v>216</v>
      </c>
      <c r="J49" s="198"/>
      <c r="K49" s="198"/>
      <c r="L49" s="198"/>
      <c r="M49" s="201">
        <f t="shared" si="18"/>
        <v>216</v>
      </c>
    </row>
    <row r="50" spans="1:13" s="17" customFormat="1" ht="12.75" x14ac:dyDescent="0.2">
      <c r="A50" s="205" t="s">
        <v>73</v>
      </c>
      <c r="B50" s="206"/>
      <c r="C50" s="206"/>
      <c r="D50" s="207"/>
      <c r="E50" s="181">
        <v>7</v>
      </c>
      <c r="F50" s="179">
        <v>12</v>
      </c>
      <c r="G50" s="181">
        <v>4.25</v>
      </c>
      <c r="H50" s="179">
        <v>1</v>
      </c>
      <c r="I50" s="19">
        <f t="shared" ref="I50:I52" si="19">SUM(E50*F50)+(G50*H50)</f>
        <v>88.25</v>
      </c>
      <c r="J50" s="198"/>
      <c r="K50" s="198"/>
      <c r="L50" s="198"/>
      <c r="M50" s="201">
        <f t="shared" si="18"/>
        <v>88.25</v>
      </c>
    </row>
    <row r="51" spans="1:13" s="17" customFormat="1" x14ac:dyDescent="0.25">
      <c r="A51" s="44" t="s">
        <v>107</v>
      </c>
      <c r="B51" s="206"/>
      <c r="C51" s="206"/>
      <c r="D51" s="207"/>
      <c r="E51" s="181">
        <v>9</v>
      </c>
      <c r="F51" s="179"/>
      <c r="G51" s="181">
        <v>9</v>
      </c>
      <c r="H51" s="179">
        <v>1</v>
      </c>
      <c r="I51" s="19">
        <f t="shared" si="19"/>
        <v>9</v>
      </c>
      <c r="J51" s="162"/>
      <c r="K51" s="162"/>
      <c r="L51" s="162"/>
      <c r="M51" s="181">
        <f t="shared" si="18"/>
        <v>9</v>
      </c>
    </row>
    <row r="52" spans="1:13" s="17" customFormat="1" ht="12.75" x14ac:dyDescent="0.2">
      <c r="A52" s="357" t="s">
        <v>74</v>
      </c>
      <c r="B52" s="358"/>
      <c r="C52" s="358"/>
      <c r="D52" s="359"/>
      <c r="E52" s="181">
        <v>25</v>
      </c>
      <c r="F52" s="179">
        <v>12</v>
      </c>
      <c r="G52" s="19">
        <v>0</v>
      </c>
      <c r="H52" s="179"/>
      <c r="I52" s="19">
        <f t="shared" si="19"/>
        <v>300</v>
      </c>
      <c r="J52" s="162">
        <v>65</v>
      </c>
      <c r="K52" s="162"/>
      <c r="L52" s="162"/>
      <c r="M52" s="181">
        <f t="shared" si="18"/>
        <v>235</v>
      </c>
    </row>
    <row r="53" spans="1:13" s="17" customFormat="1" ht="12.75" x14ac:dyDescent="0.2">
      <c r="A53" s="357"/>
      <c r="B53" s="358"/>
      <c r="C53" s="358"/>
      <c r="D53" s="359"/>
      <c r="E53" s="181"/>
      <c r="F53" s="179"/>
      <c r="G53" s="19">
        <v>0</v>
      </c>
      <c r="H53" s="179"/>
      <c r="I53" s="19">
        <f t="shared" si="17"/>
        <v>0</v>
      </c>
      <c r="J53" s="162"/>
      <c r="K53" s="162"/>
      <c r="L53" s="162"/>
      <c r="M53" s="181">
        <f t="shared" si="18"/>
        <v>0</v>
      </c>
    </row>
    <row r="54" spans="1:13" s="17" customFormat="1" ht="12.75" x14ac:dyDescent="0.2">
      <c r="A54" s="306" t="s">
        <v>61</v>
      </c>
      <c r="B54" s="307"/>
      <c r="C54" s="307"/>
      <c r="D54" s="324"/>
      <c r="E54" s="96">
        <f t="shared" ref="E54" si="20">SUM(E48:E53)</f>
        <v>86</v>
      </c>
      <c r="F54" s="160"/>
      <c r="G54" s="208">
        <f t="shared" ref="G54" si="21">SUM(G48:G53)</f>
        <v>13.25</v>
      </c>
      <c r="H54" s="160"/>
      <c r="I54" s="183">
        <f>SUM(I48:I53)</f>
        <v>937.25</v>
      </c>
      <c r="J54" s="183">
        <f t="shared" ref="J54:M54" si="22">SUM(J48:J53)</f>
        <v>65</v>
      </c>
      <c r="K54" s="183">
        <f t="shared" si="22"/>
        <v>0</v>
      </c>
      <c r="L54" s="183">
        <f t="shared" si="22"/>
        <v>0</v>
      </c>
      <c r="M54" s="183">
        <f t="shared" si="22"/>
        <v>872.25</v>
      </c>
    </row>
    <row r="55" spans="1:13" s="211" customFormat="1" ht="12.75" x14ac:dyDescent="0.2">
      <c r="A55" s="360" t="s">
        <v>76</v>
      </c>
      <c r="B55" s="360"/>
      <c r="C55" s="360"/>
      <c r="D55" s="360"/>
      <c r="E55" s="96">
        <f>SUM(E22,E28,E36,E42,E45,E54)</f>
        <v>1542</v>
      </c>
      <c r="F55" s="209"/>
      <c r="G55" s="96">
        <f>SUM(G22,G28,G36,G42,G45,G54)</f>
        <v>1296.25</v>
      </c>
      <c r="H55" s="209"/>
      <c r="I55" s="210">
        <f t="shared" ref="I55:M55" si="23">SUM(I22,I28,I36,I42,I45,I54)</f>
        <v>18070.25</v>
      </c>
      <c r="J55" s="210">
        <f t="shared" si="23"/>
        <v>2205</v>
      </c>
      <c r="K55" s="210">
        <f t="shared" si="23"/>
        <v>430</v>
      </c>
      <c r="L55" s="210">
        <f>SUM(L22,L28,L36,L42,L54)</f>
        <v>1200</v>
      </c>
      <c r="M55" s="210">
        <f t="shared" si="23"/>
        <v>14235.25</v>
      </c>
    </row>
    <row r="56" spans="1:13" s="17" customFormat="1" ht="12.75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2"/>
      <c r="K56" s="32"/>
      <c r="L56" s="32"/>
      <c r="M56" s="31"/>
    </row>
    <row r="57" spans="1:13" s="17" customFormat="1" ht="34.5" customHeight="1" x14ac:dyDescent="0.2">
      <c r="F57" s="212" t="s">
        <v>102</v>
      </c>
      <c r="G57" s="212" t="s">
        <v>77</v>
      </c>
      <c r="J57" s="18"/>
      <c r="K57" s="18"/>
      <c r="L57" s="18"/>
    </row>
    <row r="58" spans="1:13" s="17" customFormat="1" ht="12.75" x14ac:dyDescent="0.2">
      <c r="A58" s="269" t="s">
        <v>78</v>
      </c>
      <c r="B58" s="269"/>
      <c r="C58" s="269"/>
      <c r="D58" s="269"/>
      <c r="E58" s="19">
        <f>SUM(L55)</f>
        <v>1200</v>
      </c>
      <c r="F58" s="179">
        <v>12</v>
      </c>
      <c r="G58" s="19">
        <f>SUM(E58/F58)</f>
        <v>100</v>
      </c>
      <c r="J58" s="18"/>
      <c r="K58" s="18"/>
      <c r="L58" s="18"/>
    </row>
  </sheetData>
  <sheetProtection algorithmName="SHA-512" hashValue="fuhghpMikzpRonARfgtzSSnsWaPPhKeAjadpZ0n4Jq+5SIID5sijDdWQ280z9+S3Z9WUan0uU2oW42PKCR5RnQ==" saltValue="Rps58HwaiChJ7UrIjar+Sg==" spinCount="100000" sheet="1" objects="1" scenarios="1"/>
  <mergeCells count="60">
    <mergeCell ref="A58:D58"/>
    <mergeCell ref="K12:L12"/>
    <mergeCell ref="K13:L13"/>
    <mergeCell ref="A16:M16"/>
    <mergeCell ref="A44:D44"/>
    <mergeCell ref="A40:C40"/>
    <mergeCell ref="A34:C34"/>
    <mergeCell ref="A20:C20"/>
    <mergeCell ref="A26:C26"/>
    <mergeCell ref="A52:D52"/>
    <mergeCell ref="A53:D53"/>
    <mergeCell ref="A55:D55"/>
    <mergeCell ref="A54:D54"/>
    <mergeCell ref="A36:D36"/>
    <mergeCell ref="A47:D47"/>
    <mergeCell ref="A45:C45"/>
    <mergeCell ref="A42:D42"/>
    <mergeCell ref="A33:C33"/>
    <mergeCell ref="A35:C35"/>
    <mergeCell ref="A8:D8"/>
    <mergeCell ref="K11:L11"/>
    <mergeCell ref="K10:L10"/>
    <mergeCell ref="A38:C38"/>
    <mergeCell ref="A39:C39"/>
    <mergeCell ref="A41:C41"/>
    <mergeCell ref="A25:C25"/>
    <mergeCell ref="A27:C27"/>
    <mergeCell ref="A28:D28"/>
    <mergeCell ref="A30:C30"/>
    <mergeCell ref="A31:C31"/>
    <mergeCell ref="A32:C32"/>
    <mergeCell ref="A24:C24"/>
    <mergeCell ref="A12:D12"/>
    <mergeCell ref="A13:D13"/>
    <mergeCell ref="A14:D14"/>
    <mergeCell ref="C10:D10"/>
    <mergeCell ref="C11:D11"/>
    <mergeCell ref="A9:B11"/>
    <mergeCell ref="C9:D9"/>
    <mergeCell ref="A22:D22"/>
    <mergeCell ref="A15:D15"/>
    <mergeCell ref="A17:D17"/>
    <mergeCell ref="A18:C18"/>
    <mergeCell ref="A19:C19"/>
    <mergeCell ref="A21:C21"/>
    <mergeCell ref="A1:M1"/>
    <mergeCell ref="A2:D2"/>
    <mergeCell ref="C3:D3"/>
    <mergeCell ref="A3:B3"/>
    <mergeCell ref="A7:M7"/>
    <mergeCell ref="A6:D6"/>
    <mergeCell ref="L2:M2"/>
    <mergeCell ref="I3:K3"/>
    <mergeCell ref="G3:H3"/>
    <mergeCell ref="F2:H2"/>
    <mergeCell ref="K5:L5"/>
    <mergeCell ref="K6:L6"/>
    <mergeCell ref="H4:M4"/>
    <mergeCell ref="A5:D5"/>
    <mergeCell ref="A4:D4"/>
  </mergeCells>
  <pageMargins left="0.40625" right="0.45833333333333331" top="0.60416666666666663" bottom="0.75" header="0.3" footer="0.3"/>
  <pageSetup paperSize="3" scale="96" orientation="portrait" r:id="rId1"/>
  <headerFooter>
    <oddFooter>&amp;L&amp;Z&amp;F&amp;RSample GSMWLP 4715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29C11FE05A17438E84A823618A5952" ma:contentTypeVersion="17" ma:contentTypeDescription="Create a new document." ma:contentTypeScope="" ma:versionID="0a7d86c854760784dadd2b17fc0b55a2">
  <xsd:schema xmlns:xsd="http://www.w3.org/2001/XMLSchema" xmlns:xs="http://www.w3.org/2001/XMLSchema" xmlns:p="http://schemas.microsoft.com/office/2006/metadata/properties" xmlns:ns2="8344c7ef-586f-4d21-9f95-f8a2bb1f9b74" xmlns:ns3="e4690bb7-a057-45a1-b662-4b42e5aaae3a" targetNamespace="http://schemas.microsoft.com/office/2006/metadata/properties" ma:root="true" ma:fieldsID="17648df6c1080ad84290c5ec1ae9f9ee" ns2:_="" ns3:_="">
    <xsd:import namespace="8344c7ef-586f-4d21-9f95-f8a2bb1f9b74"/>
    <xsd:import namespace="e4690bb7-a057-45a1-b662-4b42e5aaae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4c7ef-586f-4d21-9f95-f8a2bb1f9b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24b7372-d880-4b98-a426-dd6d703b89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690bb7-a057-45a1-b662-4b42e5aaae3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8bbcb00-56c6-49ea-8001-1fd64d00ef62}" ma:internalName="TaxCatchAll" ma:showField="CatchAllData" ma:web="e4690bb7-a057-45a1-b662-4b42e5aaae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690bb7-a057-45a1-b662-4b42e5aaae3a" xsi:nil="true"/>
    <lcf76f155ced4ddcb4097134ff3c332f xmlns="8344c7ef-586f-4d21-9f95-f8a2bb1f9b7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CD8A7D-E608-4EAB-9F01-CCFC715E1C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44c7ef-586f-4d21-9f95-f8a2bb1f9b74"/>
    <ds:schemaRef ds:uri="e4690bb7-a057-45a1-b662-4b42e5aaae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98896A-AA6C-481A-94AA-0408F0488569}">
  <ds:schemaRefs>
    <ds:schemaRef ds:uri="http://schemas.microsoft.com/office/2006/metadata/properties"/>
    <ds:schemaRef ds:uri="http://schemas.microsoft.com/office/infopath/2007/PartnerControls"/>
    <ds:schemaRef ds:uri="e4690bb7-a057-45a1-b662-4b42e5aaae3a"/>
    <ds:schemaRef ds:uri="8344c7ef-586f-4d21-9f95-f8a2bb1f9b74"/>
  </ds:schemaRefs>
</ds:datastoreItem>
</file>

<file path=customXml/itemProps3.xml><?xml version="1.0" encoding="utf-8"?>
<ds:datastoreItem xmlns:ds="http://schemas.openxmlformats.org/officeDocument/2006/customXml" ds:itemID="{0E674B1B-1428-415F-A52B-D4DD9C463D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Blank Budget</vt:lpstr>
      <vt:lpstr>Blank Simple Budget</vt:lpstr>
      <vt:lpstr>Sample Simple Plan</vt:lpstr>
      <vt:lpstr>Sample Troop Budget</vt:lpstr>
    </vt:vector>
  </TitlesOfParts>
  <Manager/>
  <Company>Netgain Technology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Sandi Mackedanz</dc:creator>
  <cp:keywords/>
  <dc:description/>
  <cp:lastModifiedBy>Vickie Strobel</cp:lastModifiedBy>
  <cp:revision/>
  <dcterms:created xsi:type="dcterms:W3CDTF">2013-11-18T15:45:34Z</dcterms:created>
  <dcterms:modified xsi:type="dcterms:W3CDTF">2023-09-22T17:35:24Z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0x0101004D29C11FE05A17438E84A823618A5952</vt:lpwstr>
  </property>
  <property fmtid="{D5CDD505-2E9C-101B-9397-08002B2CF9AE}" pid="3" name="Order">
    <vt:r8>10172200</vt:r8>
  </property>
  <property fmtid="{D5CDD505-2E9C-101B-9397-08002B2CF9AE}" pid="4" name="MediaServiceImageTags">
    <vt:lpwstr/>
  </property>
</Properties>
</file>